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egeringskansliet.se\Userdata\SOF0616A\Desktop\"/>
    </mc:Choice>
  </mc:AlternateContent>
  <xr:revisionPtr revIDLastSave="0" documentId="13_ncr:1_{4E327487-C457-4D35-A748-8AF12CE71F7E}" xr6:coauthVersionLast="44" xr6:coauthVersionMax="44" xr10:uidLastSave="{00000000-0000-0000-0000-000000000000}"/>
  <bookViews>
    <workbookView xWindow="-120" yWindow="-120" windowWidth="20730" windowHeight="11160" activeTab="2" xr2:uid="{E5B00D5B-EEA8-4136-8EC8-4E44033507F6}"/>
  </bookViews>
  <sheets>
    <sheet name="Totalt" sheetId="1" r:id="rId1"/>
    <sheet name="Fördelning per kommun" sheetId="4" r:id="rId2"/>
    <sheet name="Fördelning per region" sheetId="5" r:id="rId3"/>
  </sheets>
  <definedNames>
    <definedName name="_xlnm._FilterDatabase" localSheetId="1" hidden="1">'Fördelning per kommun'!$B$5:$K$296</definedName>
    <definedName name="_xlnm._FilterDatabase" localSheetId="2" hidden="1">'Fördelning per region'!$B$5:$J$5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G6" i="4"/>
  <c r="H6" i="4"/>
  <c r="I6" i="4"/>
  <c r="J7" i="4"/>
  <c r="D11" i="1" l="1"/>
  <c r="E296" i="4" l="1"/>
  <c r="C27" i="5" l="1"/>
  <c r="D13" i="5" s="1"/>
  <c r="F85" i="4"/>
  <c r="F223" i="4"/>
  <c r="F64" i="4"/>
  <c r="F112" i="4"/>
  <c r="F134" i="4"/>
  <c r="F213" i="4"/>
  <c r="F176" i="4"/>
  <c r="F159" i="4"/>
  <c r="F28" i="4"/>
  <c r="F38" i="4"/>
  <c r="F239" i="4"/>
  <c r="F30" i="4"/>
  <c r="F247" i="4"/>
  <c r="F137" i="4"/>
  <c r="F7" i="4"/>
  <c r="F169" i="4"/>
  <c r="F46" i="4"/>
  <c r="F41" i="4"/>
  <c r="F138" i="4"/>
  <c r="F280" i="4"/>
  <c r="F98" i="4"/>
  <c r="F240" i="4"/>
  <c r="F228" i="4"/>
  <c r="F217" i="4"/>
  <c r="F141" i="4"/>
  <c r="F229" i="4"/>
  <c r="F162" i="4"/>
  <c r="F9" i="4"/>
  <c r="F116" i="4"/>
  <c r="F207" i="4"/>
  <c r="F131" i="4"/>
  <c r="F231" i="4"/>
  <c r="F119" i="4"/>
  <c r="F148" i="4"/>
  <c r="F209" i="4"/>
  <c r="F188" i="4"/>
  <c r="F233" i="4"/>
  <c r="F234" i="4"/>
  <c r="F152" i="4"/>
  <c r="F292" i="4"/>
  <c r="F42" i="4"/>
  <c r="F74" i="4"/>
  <c r="F235" i="4"/>
  <c r="F221" i="4"/>
  <c r="F210" i="4"/>
  <c r="F108" i="4"/>
  <c r="F95" i="4"/>
  <c r="F282" i="4"/>
  <c r="F173" i="4"/>
  <c r="F96" i="4"/>
  <c r="F97" i="4"/>
  <c r="F245" i="4"/>
  <c r="F51" i="4"/>
  <c r="I13" i="5" l="1"/>
  <c r="G13" i="5"/>
  <c r="E13" i="5"/>
  <c r="J173" i="4"/>
  <c r="I173" i="4"/>
  <c r="G173" i="4"/>
  <c r="J108" i="4"/>
  <c r="G108" i="4"/>
  <c r="I108" i="4"/>
  <c r="J235" i="4"/>
  <c r="G235" i="4"/>
  <c r="I235" i="4"/>
  <c r="J292" i="4"/>
  <c r="G292" i="4"/>
  <c r="I292" i="4"/>
  <c r="J234" i="4"/>
  <c r="G234" i="4"/>
  <c r="I234" i="4"/>
  <c r="J209" i="4"/>
  <c r="I209" i="4"/>
  <c r="G209" i="4"/>
  <c r="J131" i="4"/>
  <c r="G131" i="4"/>
  <c r="I131" i="4"/>
  <c r="J116" i="4"/>
  <c r="G116" i="4"/>
  <c r="I116" i="4"/>
  <c r="J229" i="4"/>
  <c r="G229" i="4"/>
  <c r="I229" i="4"/>
  <c r="J228" i="4"/>
  <c r="G228" i="4"/>
  <c r="K228" i="4" s="1"/>
  <c r="I228" i="4"/>
  <c r="J138" i="4"/>
  <c r="G138" i="4"/>
  <c r="I138" i="4"/>
  <c r="J46" i="4"/>
  <c r="G46" i="4"/>
  <c r="I46" i="4"/>
  <c r="J137" i="4"/>
  <c r="G137" i="4"/>
  <c r="I137" i="4"/>
  <c r="J38" i="4"/>
  <c r="G38" i="4"/>
  <c r="I38" i="4"/>
  <c r="J176" i="4"/>
  <c r="I176" i="4"/>
  <c r="G176" i="4"/>
  <c r="K176" i="4" s="1"/>
  <c r="J112" i="4"/>
  <c r="G112" i="4"/>
  <c r="I112" i="4"/>
  <c r="J85" i="4"/>
  <c r="I85" i="4"/>
  <c r="G85" i="4"/>
  <c r="J97" i="4"/>
  <c r="G97" i="4"/>
  <c r="K97" i="4" s="1"/>
  <c r="I97" i="4"/>
  <c r="F156" i="4"/>
  <c r="F295" i="4"/>
  <c r="F172" i="4"/>
  <c r="F204" i="4"/>
  <c r="F122" i="4"/>
  <c r="F75" i="4"/>
  <c r="F244" i="4"/>
  <c r="F201" i="4"/>
  <c r="H201" i="4" s="1"/>
  <c r="F270" i="4"/>
  <c r="F61" i="4"/>
  <c r="F151" i="4"/>
  <c r="F150" i="4"/>
  <c r="F120" i="4"/>
  <c r="F107" i="4"/>
  <c r="F268" i="4"/>
  <c r="H268" i="4" s="1"/>
  <c r="F290" i="4"/>
  <c r="F130" i="4"/>
  <c r="F163" i="4"/>
  <c r="F198" i="4"/>
  <c r="F22" i="4"/>
  <c r="F106" i="4"/>
  <c r="F196" i="4"/>
  <c r="F34" i="4"/>
  <c r="F58" i="4"/>
  <c r="H58" i="4" s="1"/>
  <c r="F71" i="4"/>
  <c r="F281" i="4"/>
  <c r="F57" i="4"/>
  <c r="F264" i="4"/>
  <c r="F92" i="4"/>
  <c r="F31" i="4"/>
  <c r="F77" i="4"/>
  <c r="H77" i="4" s="1"/>
  <c r="F216" i="4"/>
  <c r="H216" i="4" s="1"/>
  <c r="F183" i="4"/>
  <c r="F182" i="4"/>
  <c r="H182" i="4" s="1"/>
  <c r="F275" i="4"/>
  <c r="F89" i="4"/>
  <c r="F205" i="4"/>
  <c r="F136" i="4"/>
  <c r="F88" i="4"/>
  <c r="F214" i="4"/>
  <c r="H214" i="4" s="1"/>
  <c r="F87" i="4"/>
  <c r="F53" i="4"/>
  <c r="F13" i="4"/>
  <c r="F166" i="4"/>
  <c r="F175" i="4"/>
  <c r="F44" i="4"/>
  <c r="H44" i="4" s="1"/>
  <c r="F27" i="4"/>
  <c r="H27" i="4" s="1"/>
  <c r="F11" i="4"/>
  <c r="F76" i="4"/>
  <c r="J245" i="4"/>
  <c r="G245" i="4"/>
  <c r="I245" i="4"/>
  <c r="J95" i="4"/>
  <c r="G95" i="4"/>
  <c r="I95" i="4"/>
  <c r="J221" i="4"/>
  <c r="G221" i="4"/>
  <c r="I221" i="4"/>
  <c r="J42" i="4"/>
  <c r="G42" i="4"/>
  <c r="I42" i="4"/>
  <c r="J233" i="4"/>
  <c r="G233" i="4"/>
  <c r="K233" i="4" s="1"/>
  <c r="I233" i="4"/>
  <c r="J148" i="4"/>
  <c r="G148" i="4"/>
  <c r="I148" i="4"/>
  <c r="J231" i="4"/>
  <c r="I231" i="4"/>
  <c r="G231" i="4"/>
  <c r="J9" i="4"/>
  <c r="G9" i="4"/>
  <c r="I9" i="4"/>
  <c r="J141" i="4"/>
  <c r="G141" i="4"/>
  <c r="I141" i="4"/>
  <c r="J240" i="4"/>
  <c r="I240" i="4"/>
  <c r="G240" i="4"/>
  <c r="J280" i="4"/>
  <c r="G280" i="4"/>
  <c r="I280" i="4"/>
  <c r="J169" i="4"/>
  <c r="G169" i="4"/>
  <c r="I169" i="4"/>
  <c r="J247" i="4"/>
  <c r="G247" i="4"/>
  <c r="K247" i="4" s="1"/>
  <c r="I247" i="4"/>
  <c r="J239" i="4"/>
  <c r="G239" i="4"/>
  <c r="I239" i="4"/>
  <c r="J159" i="4"/>
  <c r="I159" i="4"/>
  <c r="G159" i="4"/>
  <c r="J134" i="4"/>
  <c r="G134" i="4"/>
  <c r="I134" i="4"/>
  <c r="J223" i="4"/>
  <c r="I223" i="4"/>
  <c r="G223" i="4"/>
  <c r="J96" i="4"/>
  <c r="G96" i="4"/>
  <c r="I96" i="4"/>
  <c r="F50" i="4"/>
  <c r="H50" i="4" s="1"/>
  <c r="F255" i="4"/>
  <c r="F83" i="4"/>
  <c r="H83" i="4" s="1"/>
  <c r="F189" i="4"/>
  <c r="F293" i="4"/>
  <c r="F63" i="4"/>
  <c r="F165" i="4"/>
  <c r="F62" i="4"/>
  <c r="H62" i="4" s="1"/>
  <c r="F24" i="4"/>
  <c r="H24" i="4" s="1"/>
  <c r="F81" i="4"/>
  <c r="F200" i="4"/>
  <c r="F149" i="4"/>
  <c r="F60" i="4"/>
  <c r="F254" i="4"/>
  <c r="F232" i="4"/>
  <c r="F36" i="4"/>
  <c r="H36" i="4" s="1"/>
  <c r="F220" i="4"/>
  <c r="F199" i="4"/>
  <c r="F146" i="4"/>
  <c r="F197" i="4"/>
  <c r="F144" i="4"/>
  <c r="F47" i="4"/>
  <c r="F72" i="4"/>
  <c r="F142" i="4"/>
  <c r="H142" i="4" s="1"/>
  <c r="F194" i="4"/>
  <c r="H194" i="4" s="1"/>
  <c r="F139" i="4"/>
  <c r="F288" i="4"/>
  <c r="F193" i="4"/>
  <c r="F17" i="4"/>
  <c r="F250" i="4"/>
  <c r="F249" i="4"/>
  <c r="F113" i="4"/>
  <c r="H113" i="4" s="1"/>
  <c r="F103" i="4"/>
  <c r="H103" i="4" s="1"/>
  <c r="F160" i="4"/>
  <c r="F90" i="4"/>
  <c r="F128" i="4"/>
  <c r="F45" i="4"/>
  <c r="F29" i="4"/>
  <c r="F135" i="4"/>
  <c r="F260" i="4"/>
  <c r="H260" i="4" s="1"/>
  <c r="F259" i="4"/>
  <c r="F14" i="4"/>
  <c r="F257" i="4"/>
  <c r="F65" i="4"/>
  <c r="F224" i="4"/>
  <c r="F99" i="4"/>
  <c r="F237" i="4"/>
  <c r="F271" i="4"/>
  <c r="H271" i="4" s="1"/>
  <c r="F246" i="4"/>
  <c r="H246" i="4" s="1"/>
  <c r="J282" i="4"/>
  <c r="G282" i="4"/>
  <c r="I282" i="4"/>
  <c r="J210" i="4"/>
  <c r="G210" i="4"/>
  <c r="I210" i="4"/>
  <c r="J74" i="4"/>
  <c r="I74" i="4"/>
  <c r="G74" i="4"/>
  <c r="J152" i="4"/>
  <c r="G152" i="4"/>
  <c r="I152" i="4"/>
  <c r="J188" i="4"/>
  <c r="G188" i="4"/>
  <c r="I188" i="4"/>
  <c r="J119" i="4"/>
  <c r="G119" i="4"/>
  <c r="I119" i="4"/>
  <c r="J207" i="4"/>
  <c r="G207" i="4"/>
  <c r="I207" i="4"/>
  <c r="J162" i="4"/>
  <c r="I162" i="4"/>
  <c r="G162" i="4"/>
  <c r="J217" i="4"/>
  <c r="G217" i="4"/>
  <c r="I217" i="4"/>
  <c r="J98" i="4"/>
  <c r="G98" i="4"/>
  <c r="I98" i="4"/>
  <c r="J41" i="4"/>
  <c r="G41" i="4"/>
  <c r="I41" i="4"/>
  <c r="G7" i="4"/>
  <c r="I7" i="4"/>
  <c r="J30" i="4"/>
  <c r="I30" i="4"/>
  <c r="G30" i="4"/>
  <c r="J28" i="4"/>
  <c r="G28" i="4"/>
  <c r="I28" i="4"/>
  <c r="J213" i="4"/>
  <c r="G213" i="4"/>
  <c r="I213" i="4"/>
  <c r="J64" i="4"/>
  <c r="I64" i="4"/>
  <c r="G64" i="4"/>
  <c r="J51" i="4"/>
  <c r="G51" i="4"/>
  <c r="I51" i="4"/>
  <c r="F111" i="4"/>
  <c r="F110" i="4"/>
  <c r="F109" i="4"/>
  <c r="F294" i="4"/>
  <c r="H294" i="4" s="1"/>
  <c r="F49" i="4"/>
  <c r="H49" i="4" s="1"/>
  <c r="F82" i="4"/>
  <c r="F155" i="4"/>
  <c r="F202" i="4"/>
  <c r="F154" i="4"/>
  <c r="F153" i="4"/>
  <c r="F171" i="4"/>
  <c r="F243" i="4"/>
  <c r="H243" i="4" s="1"/>
  <c r="F164" i="4"/>
  <c r="H164" i="4" s="1"/>
  <c r="F242" i="4"/>
  <c r="F80" i="4"/>
  <c r="F10" i="4"/>
  <c r="F241" i="4"/>
  <c r="F186" i="4"/>
  <c r="F185" i="4"/>
  <c r="F145" i="4"/>
  <c r="H145" i="4" s="1"/>
  <c r="F265" i="4"/>
  <c r="H265" i="4" s="1"/>
  <c r="F21" i="4"/>
  <c r="F94" i="4"/>
  <c r="F104" i="4"/>
  <c r="F161" i="4"/>
  <c r="F32" i="4"/>
  <c r="F184" i="4"/>
  <c r="F19" i="4"/>
  <c r="H19" i="4" s="1"/>
  <c r="F18" i="4"/>
  <c r="H18" i="4" s="1"/>
  <c r="F114" i="4"/>
  <c r="F263" i="4"/>
  <c r="F129" i="4"/>
  <c r="F248" i="4"/>
  <c r="H248" i="4" s="1"/>
  <c r="F206" i="4"/>
  <c r="F181" i="4"/>
  <c r="H181" i="4" s="1"/>
  <c r="F56" i="4"/>
  <c r="H56" i="4" s="1"/>
  <c r="F101" i="4"/>
  <c r="H101" i="4" s="1"/>
  <c r="F274" i="4"/>
  <c r="F261" i="4"/>
  <c r="F180" i="4"/>
  <c r="F222" i="4"/>
  <c r="H222" i="4" s="1"/>
  <c r="F54" i="4"/>
  <c r="F225" i="4"/>
  <c r="H225" i="4" s="1"/>
  <c r="F37" i="4"/>
  <c r="H37" i="4" s="1"/>
  <c r="F52" i="4"/>
  <c r="H52" i="4" s="1"/>
  <c r="F100" i="4"/>
  <c r="F12" i="4"/>
  <c r="F86" i="4"/>
  <c r="F174" i="4"/>
  <c r="H174" i="4" s="1"/>
  <c r="F13" i="5"/>
  <c r="H166" i="4"/>
  <c r="H11" i="4"/>
  <c r="H282" i="4"/>
  <c r="H188" i="4"/>
  <c r="H97" i="4"/>
  <c r="H150" i="4"/>
  <c r="H189" i="4"/>
  <c r="H254" i="4"/>
  <c r="H199" i="4"/>
  <c r="H197" i="4"/>
  <c r="H47" i="4"/>
  <c r="H139" i="4"/>
  <c r="H193" i="4"/>
  <c r="H250" i="4"/>
  <c r="H160" i="4"/>
  <c r="H128" i="4"/>
  <c r="H29" i="4"/>
  <c r="H14" i="4"/>
  <c r="H65" i="4"/>
  <c r="H99" i="4"/>
  <c r="H234" i="4"/>
  <c r="H9" i="4"/>
  <c r="H22" i="4"/>
  <c r="H255" i="4"/>
  <c r="H111" i="4"/>
  <c r="H154" i="4"/>
  <c r="H241" i="4"/>
  <c r="H161" i="4"/>
  <c r="H221" i="4"/>
  <c r="H231" i="4"/>
  <c r="H173" i="4"/>
  <c r="H95" i="4"/>
  <c r="H210" i="4"/>
  <c r="H235" i="4"/>
  <c r="H42" i="4"/>
  <c r="H152" i="4"/>
  <c r="H233" i="4"/>
  <c r="H209" i="4"/>
  <c r="H119" i="4"/>
  <c r="H131" i="4"/>
  <c r="H116" i="4"/>
  <c r="H162" i="4"/>
  <c r="H141" i="4"/>
  <c r="H228" i="4"/>
  <c r="H98" i="4"/>
  <c r="H138" i="4"/>
  <c r="H46" i="4"/>
  <c r="H7" i="4"/>
  <c r="H247" i="4"/>
  <c r="H239" i="4"/>
  <c r="H28" i="4"/>
  <c r="H176" i="4"/>
  <c r="H134" i="4"/>
  <c r="H64" i="4"/>
  <c r="H85" i="4"/>
  <c r="H245" i="4"/>
  <c r="H292" i="4"/>
  <c r="H229" i="4"/>
  <c r="H264" i="4"/>
  <c r="H96" i="4"/>
  <c r="H149" i="4"/>
  <c r="H172" i="4"/>
  <c r="H122" i="4"/>
  <c r="H244" i="4"/>
  <c r="H270" i="4"/>
  <c r="H151" i="4"/>
  <c r="H120" i="4"/>
  <c r="H130" i="4"/>
  <c r="H198" i="4"/>
  <c r="H106" i="4"/>
  <c r="H34" i="4"/>
  <c r="H71" i="4"/>
  <c r="H57" i="4"/>
  <c r="H92" i="4"/>
  <c r="H183" i="4"/>
  <c r="H275" i="4"/>
  <c r="H205" i="4"/>
  <c r="H88" i="4"/>
  <c r="H87" i="4"/>
  <c r="H13" i="4"/>
  <c r="H175" i="4"/>
  <c r="H76" i="4"/>
  <c r="H74" i="4"/>
  <c r="H207" i="4"/>
  <c r="H204" i="4"/>
  <c r="H290" i="4"/>
  <c r="H89" i="4"/>
  <c r="H63" i="4"/>
  <c r="H156" i="4"/>
  <c r="H293" i="4"/>
  <c r="H200" i="4"/>
  <c r="H60" i="4"/>
  <c r="H220" i="4"/>
  <c r="H146" i="4"/>
  <c r="H144" i="4"/>
  <c r="H288" i="4"/>
  <c r="H17" i="4"/>
  <c r="H45" i="4"/>
  <c r="H259" i="4"/>
  <c r="H224" i="4"/>
  <c r="H108" i="4"/>
  <c r="H148" i="4"/>
  <c r="H281" i="4"/>
  <c r="H81" i="4"/>
  <c r="H51" i="4"/>
  <c r="H110" i="4"/>
  <c r="H82" i="4"/>
  <c r="H202" i="4"/>
  <c r="H153" i="4"/>
  <c r="H242" i="4"/>
  <c r="H10" i="4"/>
  <c r="H186" i="4"/>
  <c r="H21" i="4"/>
  <c r="H104" i="4"/>
  <c r="H32" i="4"/>
  <c r="H114" i="4"/>
  <c r="H129" i="4"/>
  <c r="H206" i="4"/>
  <c r="H274" i="4"/>
  <c r="H180" i="4"/>
  <c r="H54" i="4"/>
  <c r="H100" i="4"/>
  <c r="H86" i="4"/>
  <c r="H217" i="4"/>
  <c r="H240" i="4"/>
  <c r="H280" i="4"/>
  <c r="H41" i="4"/>
  <c r="H169" i="4"/>
  <c r="H137" i="4"/>
  <c r="H30" i="4"/>
  <c r="H38" i="4"/>
  <c r="H159" i="4"/>
  <c r="H213" i="4"/>
  <c r="H112" i="4"/>
  <c r="H223" i="4"/>
  <c r="F170" i="4"/>
  <c r="F59" i="4"/>
  <c r="F208" i="4"/>
  <c r="F253" i="4"/>
  <c r="F266" i="4"/>
  <c r="F35" i="4"/>
  <c r="F105" i="4"/>
  <c r="F20" i="4"/>
  <c r="F195" i="4"/>
  <c r="F70" i="4"/>
  <c r="F287" i="4"/>
  <c r="F226" i="4"/>
  <c r="F78" i="4"/>
  <c r="F16" i="4"/>
  <c r="F215" i="4"/>
  <c r="F102" i="4"/>
  <c r="F6" i="4"/>
  <c r="J6" i="4" s="1"/>
  <c r="F127" i="4"/>
  <c r="F168" i="4"/>
  <c r="F125" i="4"/>
  <c r="F273" i="4"/>
  <c r="F258" i="4"/>
  <c r="F177" i="4"/>
  <c r="F256" i="4"/>
  <c r="F191" i="4"/>
  <c r="F283" i="4"/>
  <c r="F123" i="4"/>
  <c r="F84" i="4"/>
  <c r="F23" i="4"/>
  <c r="F147" i="4"/>
  <c r="F118" i="4"/>
  <c r="F117" i="4"/>
  <c r="F143" i="4"/>
  <c r="F252" i="4"/>
  <c r="F8" i="4"/>
  <c r="F140" i="4"/>
  <c r="F69" i="4"/>
  <c r="F227" i="4"/>
  <c r="F192" i="4"/>
  <c r="F286" i="4"/>
  <c r="F278" i="4"/>
  <c r="F40" i="4"/>
  <c r="F91" i="4"/>
  <c r="F262" i="4"/>
  <c r="F67" i="4"/>
  <c r="F39" i="4"/>
  <c r="F15" i="4"/>
  <c r="F179" i="4"/>
  <c r="F178" i="4"/>
  <c r="F158" i="4"/>
  <c r="F124" i="4"/>
  <c r="F272" i="4"/>
  <c r="F132" i="4"/>
  <c r="F190" i="4"/>
  <c r="F212" i="4"/>
  <c r="F211" i="4"/>
  <c r="F25" i="4"/>
  <c r="F236" i="4"/>
  <c r="F203" i="4"/>
  <c r="F121" i="4"/>
  <c r="F291" i="4"/>
  <c r="F269" i="4"/>
  <c r="F73" i="4"/>
  <c r="F267" i="4"/>
  <c r="F187" i="4"/>
  <c r="F48" i="4"/>
  <c r="F230" i="4"/>
  <c r="F219" i="4"/>
  <c r="F218" i="4"/>
  <c r="F93" i="4"/>
  <c r="F33" i="4"/>
  <c r="F289" i="4"/>
  <c r="F251" i="4"/>
  <c r="F79" i="4"/>
  <c r="F115" i="4"/>
  <c r="F279" i="4"/>
  <c r="F277" i="4"/>
  <c r="F276" i="4"/>
  <c r="F285" i="4"/>
  <c r="F68" i="4"/>
  <c r="F126" i="4"/>
  <c r="F66" i="4"/>
  <c r="F167" i="4"/>
  <c r="F55" i="4"/>
  <c r="F26" i="4"/>
  <c r="F284" i="4"/>
  <c r="F157" i="4"/>
  <c r="F133" i="4"/>
  <c r="F238" i="4"/>
  <c r="F43" i="4"/>
  <c r="H13" i="5"/>
  <c r="D20" i="5"/>
  <c r="D12" i="5"/>
  <c r="D6" i="5"/>
  <c r="E6" i="5" s="1"/>
  <c r="D19" i="5"/>
  <c r="D11" i="5"/>
  <c r="D26" i="5"/>
  <c r="D18" i="5"/>
  <c r="D10" i="5"/>
  <c r="D25" i="5"/>
  <c r="D17" i="5"/>
  <c r="D9" i="5"/>
  <c r="D16" i="5"/>
  <c r="D23" i="5"/>
  <c r="D15" i="5"/>
  <c r="D7" i="5"/>
  <c r="D24" i="5"/>
  <c r="D22" i="5"/>
  <c r="D14" i="5"/>
  <c r="D8" i="5"/>
  <c r="D21" i="5"/>
  <c r="K30" i="4" l="1"/>
  <c r="K231" i="4"/>
  <c r="K6" i="4"/>
  <c r="J13" i="5"/>
  <c r="K96" i="4"/>
  <c r="K159" i="4"/>
  <c r="K95" i="4"/>
  <c r="K131" i="4"/>
  <c r="K108" i="4"/>
  <c r="K188" i="4"/>
  <c r="K98" i="4"/>
  <c r="K210" i="4"/>
  <c r="K85" i="4"/>
  <c r="K46" i="4"/>
  <c r="K292" i="4"/>
  <c r="K173" i="4"/>
  <c r="K213" i="4"/>
  <c r="K207" i="4"/>
  <c r="K223" i="4"/>
  <c r="K169" i="4"/>
  <c r="K42" i="4"/>
  <c r="K229" i="4"/>
  <c r="K209" i="4"/>
  <c r="K7" i="4"/>
  <c r="K152" i="4"/>
  <c r="K141" i="4"/>
  <c r="K245" i="4"/>
  <c r="K38" i="4"/>
  <c r="K240" i="4"/>
  <c r="K51" i="4"/>
  <c r="K217" i="4"/>
  <c r="K282" i="4"/>
  <c r="K239" i="4"/>
  <c r="K148" i="4"/>
  <c r="K138" i="4"/>
  <c r="K235" i="4"/>
  <c r="K28" i="4"/>
  <c r="K119" i="4"/>
  <c r="K74" i="4"/>
  <c r="K280" i="4"/>
  <c r="K221" i="4"/>
  <c r="K112" i="4"/>
  <c r="K116" i="4"/>
  <c r="K64" i="4"/>
  <c r="K41" i="4"/>
  <c r="K162" i="4"/>
  <c r="K134" i="4"/>
  <c r="K9" i="4"/>
  <c r="K137" i="4"/>
  <c r="K234" i="4"/>
  <c r="I15" i="5"/>
  <c r="G15" i="5"/>
  <c r="E15" i="5"/>
  <c r="I11" i="5"/>
  <c r="E11" i="5"/>
  <c r="G11" i="5"/>
  <c r="I21" i="5"/>
  <c r="G21" i="5"/>
  <c r="E21" i="5"/>
  <c r="I19" i="5"/>
  <c r="G19" i="5"/>
  <c r="E19" i="5"/>
  <c r="I8" i="5"/>
  <c r="G8" i="5"/>
  <c r="E8" i="5"/>
  <c r="I9" i="5"/>
  <c r="G9" i="5"/>
  <c r="E9" i="5"/>
  <c r="I6" i="5"/>
  <c r="G6" i="5"/>
  <c r="I14" i="5"/>
  <c r="G14" i="5"/>
  <c r="E14" i="5"/>
  <c r="I17" i="5"/>
  <c r="E17" i="5"/>
  <c r="G17" i="5"/>
  <c r="I12" i="5"/>
  <c r="E12" i="5"/>
  <c r="G12" i="5"/>
  <c r="I20" i="5"/>
  <c r="E20" i="5"/>
  <c r="G20" i="5"/>
  <c r="I26" i="5"/>
  <c r="E26" i="5"/>
  <c r="G26" i="5"/>
  <c r="I23" i="5"/>
  <c r="G23" i="5"/>
  <c r="E23" i="5"/>
  <c r="I16" i="5"/>
  <c r="E16" i="5"/>
  <c r="G16" i="5"/>
  <c r="I22" i="5"/>
  <c r="G22" i="5"/>
  <c r="E22" i="5"/>
  <c r="I25" i="5"/>
  <c r="E25" i="5"/>
  <c r="G25" i="5"/>
  <c r="I24" i="5"/>
  <c r="E24" i="5"/>
  <c r="G24" i="5"/>
  <c r="I10" i="5"/>
  <c r="E10" i="5"/>
  <c r="G10" i="5"/>
  <c r="I7" i="5"/>
  <c r="G7" i="5"/>
  <c r="E7" i="5"/>
  <c r="I18" i="5"/>
  <c r="E18" i="5"/>
  <c r="G18" i="5"/>
  <c r="F296" i="4"/>
  <c r="J55" i="4"/>
  <c r="G55" i="4"/>
  <c r="I55" i="4"/>
  <c r="J289" i="4"/>
  <c r="G289" i="4"/>
  <c r="I289" i="4"/>
  <c r="J121" i="4"/>
  <c r="G121" i="4"/>
  <c r="I121" i="4"/>
  <c r="J179" i="4"/>
  <c r="G179" i="4"/>
  <c r="I179" i="4"/>
  <c r="J286" i="4"/>
  <c r="G286" i="4"/>
  <c r="I286" i="4"/>
  <c r="J117" i="4"/>
  <c r="G117" i="4"/>
  <c r="I117" i="4"/>
  <c r="J256" i="4"/>
  <c r="I256" i="4"/>
  <c r="G256" i="4"/>
  <c r="J125" i="4"/>
  <c r="G125" i="4"/>
  <c r="I125" i="4"/>
  <c r="J226" i="4"/>
  <c r="G226" i="4"/>
  <c r="I226" i="4"/>
  <c r="J253" i="4"/>
  <c r="G253" i="4"/>
  <c r="I253" i="4"/>
  <c r="J12" i="4"/>
  <c r="I12" i="4"/>
  <c r="G12" i="4"/>
  <c r="J261" i="4"/>
  <c r="G261" i="4"/>
  <c r="I261" i="4"/>
  <c r="J184" i="4"/>
  <c r="G184" i="4"/>
  <c r="I184" i="4"/>
  <c r="J185" i="4"/>
  <c r="G185" i="4"/>
  <c r="I185" i="4"/>
  <c r="J171" i="4"/>
  <c r="G171" i="4"/>
  <c r="K171" i="4" s="1"/>
  <c r="I171" i="4"/>
  <c r="J109" i="4"/>
  <c r="G109" i="4"/>
  <c r="I109" i="4"/>
  <c r="J237" i="4"/>
  <c r="G237" i="4"/>
  <c r="I237" i="4"/>
  <c r="J135" i="4"/>
  <c r="G135" i="4"/>
  <c r="I135" i="4"/>
  <c r="J249" i="4"/>
  <c r="G249" i="4"/>
  <c r="I249" i="4"/>
  <c r="J72" i="4"/>
  <c r="G72" i="4"/>
  <c r="I72" i="4"/>
  <c r="J232" i="4"/>
  <c r="I232" i="4"/>
  <c r="G232" i="4"/>
  <c r="J165" i="4"/>
  <c r="G165" i="4"/>
  <c r="I165" i="4"/>
  <c r="J136" i="4"/>
  <c r="G136" i="4"/>
  <c r="I136" i="4"/>
  <c r="J31" i="4"/>
  <c r="I31" i="4"/>
  <c r="G31" i="4"/>
  <c r="J196" i="4"/>
  <c r="G196" i="4"/>
  <c r="I196" i="4"/>
  <c r="J107" i="4"/>
  <c r="G107" i="4"/>
  <c r="I107" i="4"/>
  <c r="J295" i="4"/>
  <c r="G295" i="4"/>
  <c r="I295" i="4"/>
  <c r="J157" i="4"/>
  <c r="G157" i="4"/>
  <c r="I157" i="4"/>
  <c r="J285" i="4"/>
  <c r="G285" i="4"/>
  <c r="I285" i="4"/>
  <c r="J33" i="4"/>
  <c r="G33" i="4"/>
  <c r="I33" i="4"/>
  <c r="J203" i="4"/>
  <c r="G203" i="4"/>
  <c r="I203" i="4"/>
  <c r="J124" i="4"/>
  <c r="G124" i="4"/>
  <c r="I124" i="4"/>
  <c r="J15" i="4"/>
  <c r="G15" i="4"/>
  <c r="I15" i="4"/>
  <c r="J91" i="4"/>
  <c r="G91" i="4"/>
  <c r="I91" i="4"/>
  <c r="J192" i="4"/>
  <c r="G192" i="4"/>
  <c r="I192" i="4"/>
  <c r="J8" i="4"/>
  <c r="J296" i="4" s="1"/>
  <c r="G8" i="4"/>
  <c r="I8" i="4"/>
  <c r="I296" i="4" s="1"/>
  <c r="J118" i="4"/>
  <c r="G118" i="4"/>
  <c r="I118" i="4"/>
  <c r="J123" i="4"/>
  <c r="I123" i="4"/>
  <c r="G123" i="4"/>
  <c r="J177" i="4"/>
  <c r="I177" i="4"/>
  <c r="G177" i="4"/>
  <c r="J168" i="4"/>
  <c r="G168" i="4"/>
  <c r="I168" i="4"/>
  <c r="J215" i="4"/>
  <c r="G215" i="4"/>
  <c r="I215" i="4"/>
  <c r="J287" i="4"/>
  <c r="G287" i="4"/>
  <c r="I287" i="4"/>
  <c r="J105" i="4"/>
  <c r="G105" i="4"/>
  <c r="I105" i="4"/>
  <c r="J208" i="4"/>
  <c r="G208" i="4"/>
  <c r="I208" i="4"/>
  <c r="H107" i="4"/>
  <c r="H135" i="4"/>
  <c r="H184" i="4"/>
  <c r="H185" i="4"/>
  <c r="H171" i="4"/>
  <c r="H31" i="4"/>
  <c r="J100" i="4"/>
  <c r="I100" i="4"/>
  <c r="G100" i="4"/>
  <c r="J54" i="4"/>
  <c r="G54" i="4"/>
  <c r="I54" i="4"/>
  <c r="J274" i="4"/>
  <c r="G274" i="4"/>
  <c r="I274" i="4"/>
  <c r="J206" i="4"/>
  <c r="G206" i="4"/>
  <c r="I206" i="4"/>
  <c r="J114" i="4"/>
  <c r="G114" i="4"/>
  <c r="K114" i="4" s="1"/>
  <c r="I114" i="4"/>
  <c r="J32" i="4"/>
  <c r="G32" i="4"/>
  <c r="I32" i="4"/>
  <c r="J21" i="4"/>
  <c r="G21" i="4"/>
  <c r="I21" i="4"/>
  <c r="J186" i="4"/>
  <c r="G186" i="4"/>
  <c r="I186" i="4"/>
  <c r="J242" i="4"/>
  <c r="G242" i="4"/>
  <c r="K242" i="4" s="1"/>
  <c r="I242" i="4"/>
  <c r="J153" i="4"/>
  <c r="G153" i="4"/>
  <c r="I153" i="4"/>
  <c r="J82" i="4"/>
  <c r="G82" i="4"/>
  <c r="I82" i="4"/>
  <c r="J110" i="4"/>
  <c r="I110" i="4"/>
  <c r="G110" i="4"/>
  <c r="J99" i="4"/>
  <c r="I99" i="4"/>
  <c r="G99" i="4"/>
  <c r="J14" i="4"/>
  <c r="G14" i="4"/>
  <c r="I14" i="4"/>
  <c r="J29" i="4"/>
  <c r="G29" i="4"/>
  <c r="I29" i="4"/>
  <c r="J160" i="4"/>
  <c r="G160" i="4"/>
  <c r="I160" i="4"/>
  <c r="J250" i="4"/>
  <c r="G250" i="4"/>
  <c r="I250" i="4"/>
  <c r="J139" i="4"/>
  <c r="G139" i="4"/>
  <c r="I139" i="4"/>
  <c r="J47" i="4"/>
  <c r="G47" i="4"/>
  <c r="I47" i="4"/>
  <c r="J199" i="4"/>
  <c r="G199" i="4"/>
  <c r="I199" i="4"/>
  <c r="J254" i="4"/>
  <c r="G254" i="4"/>
  <c r="K254" i="4" s="1"/>
  <c r="I254" i="4"/>
  <c r="J81" i="4"/>
  <c r="G81" i="4"/>
  <c r="I81" i="4"/>
  <c r="J63" i="4"/>
  <c r="G63" i="4"/>
  <c r="I63" i="4"/>
  <c r="J255" i="4"/>
  <c r="G255" i="4"/>
  <c r="I255" i="4"/>
  <c r="J76" i="4"/>
  <c r="I76" i="4"/>
  <c r="G76" i="4"/>
  <c r="J175" i="4"/>
  <c r="I175" i="4"/>
  <c r="G175" i="4"/>
  <c r="J87" i="4"/>
  <c r="G87" i="4"/>
  <c r="I87" i="4"/>
  <c r="J205" i="4"/>
  <c r="G205" i="4"/>
  <c r="I205" i="4"/>
  <c r="J183" i="4"/>
  <c r="G183" i="4"/>
  <c r="K183" i="4" s="1"/>
  <c r="I183" i="4"/>
  <c r="J92" i="4"/>
  <c r="G92" i="4"/>
  <c r="I92" i="4"/>
  <c r="J71" i="4"/>
  <c r="I71" i="4"/>
  <c r="G71" i="4"/>
  <c r="J106" i="4"/>
  <c r="G106" i="4"/>
  <c r="I106" i="4"/>
  <c r="J130" i="4"/>
  <c r="G130" i="4"/>
  <c r="I130" i="4"/>
  <c r="J120" i="4"/>
  <c r="G120" i="4"/>
  <c r="I120" i="4"/>
  <c r="J270" i="4"/>
  <c r="G270" i="4"/>
  <c r="I270" i="4"/>
  <c r="J122" i="4"/>
  <c r="I122" i="4"/>
  <c r="G122" i="4"/>
  <c r="J156" i="4"/>
  <c r="G156" i="4"/>
  <c r="I156" i="4"/>
  <c r="J68" i="4"/>
  <c r="G68" i="4"/>
  <c r="I68" i="4"/>
  <c r="J219" i="4"/>
  <c r="G219" i="4"/>
  <c r="I219" i="4"/>
  <c r="J211" i="4"/>
  <c r="G211" i="4"/>
  <c r="I211" i="4"/>
  <c r="J262" i="4"/>
  <c r="G262" i="4"/>
  <c r="I262" i="4"/>
  <c r="J140" i="4"/>
  <c r="G140" i="4"/>
  <c r="I140" i="4"/>
  <c r="J84" i="4"/>
  <c r="I84" i="4"/>
  <c r="G84" i="4"/>
  <c r="J102" i="4"/>
  <c r="G102" i="4"/>
  <c r="I102" i="4"/>
  <c r="J20" i="4"/>
  <c r="G20" i="4"/>
  <c r="I20" i="4"/>
  <c r="J225" i="4"/>
  <c r="I225" i="4"/>
  <c r="G225" i="4"/>
  <c r="J181" i="4"/>
  <c r="G181" i="4"/>
  <c r="I181" i="4"/>
  <c r="J263" i="4"/>
  <c r="G263" i="4"/>
  <c r="I263" i="4"/>
  <c r="J94" i="4"/>
  <c r="G94" i="4"/>
  <c r="I94" i="4"/>
  <c r="J80" i="4"/>
  <c r="G80" i="4"/>
  <c r="I80" i="4"/>
  <c r="J155" i="4"/>
  <c r="G155" i="4"/>
  <c r="I155" i="4"/>
  <c r="J257" i="4"/>
  <c r="G257" i="4"/>
  <c r="I257" i="4"/>
  <c r="J90" i="4"/>
  <c r="G90" i="4"/>
  <c r="I90" i="4"/>
  <c r="J288" i="4"/>
  <c r="G288" i="4"/>
  <c r="I288" i="4"/>
  <c r="J146" i="4"/>
  <c r="G146" i="4"/>
  <c r="I146" i="4"/>
  <c r="J200" i="4"/>
  <c r="G200" i="4"/>
  <c r="I200" i="4"/>
  <c r="J83" i="4"/>
  <c r="G83" i="4"/>
  <c r="I83" i="4"/>
  <c r="J44" i="4"/>
  <c r="G44" i="4"/>
  <c r="I44" i="4"/>
  <c r="J53" i="4"/>
  <c r="G53" i="4"/>
  <c r="I53" i="4"/>
  <c r="J182" i="4"/>
  <c r="G182" i="4"/>
  <c r="I182" i="4"/>
  <c r="J281" i="4"/>
  <c r="G281" i="4"/>
  <c r="I281" i="4"/>
  <c r="J163" i="4"/>
  <c r="G163" i="4"/>
  <c r="I163" i="4"/>
  <c r="J61" i="4"/>
  <c r="G61" i="4"/>
  <c r="I61" i="4"/>
  <c r="J75" i="4"/>
  <c r="G75" i="4"/>
  <c r="I75" i="4"/>
  <c r="J167" i="4"/>
  <c r="G167" i="4"/>
  <c r="I167" i="4"/>
  <c r="J115" i="4"/>
  <c r="G115" i="4"/>
  <c r="I115" i="4"/>
  <c r="J230" i="4"/>
  <c r="G230" i="4"/>
  <c r="I230" i="4"/>
  <c r="J73" i="4"/>
  <c r="G73" i="4"/>
  <c r="I73" i="4"/>
  <c r="J212" i="4"/>
  <c r="G212" i="4"/>
  <c r="I212" i="4"/>
  <c r="J43" i="4"/>
  <c r="G43" i="4"/>
  <c r="I43" i="4"/>
  <c r="J284" i="4"/>
  <c r="G284" i="4"/>
  <c r="I284" i="4"/>
  <c r="J66" i="4"/>
  <c r="G66" i="4"/>
  <c r="I66" i="4"/>
  <c r="J276" i="4"/>
  <c r="G276" i="4"/>
  <c r="I276" i="4"/>
  <c r="J79" i="4"/>
  <c r="G79" i="4"/>
  <c r="I79" i="4"/>
  <c r="J93" i="4"/>
  <c r="G93" i="4"/>
  <c r="I93" i="4"/>
  <c r="J48" i="4"/>
  <c r="G48" i="4"/>
  <c r="I48" i="4"/>
  <c r="J269" i="4"/>
  <c r="G269" i="4"/>
  <c r="I269" i="4"/>
  <c r="J236" i="4"/>
  <c r="G236" i="4"/>
  <c r="I236" i="4"/>
  <c r="J190" i="4"/>
  <c r="G190" i="4"/>
  <c r="I190" i="4"/>
  <c r="J158" i="4"/>
  <c r="G158" i="4"/>
  <c r="I158" i="4"/>
  <c r="J39" i="4"/>
  <c r="G39" i="4"/>
  <c r="I39" i="4"/>
  <c r="J40" i="4"/>
  <c r="G40" i="4"/>
  <c r="I40" i="4"/>
  <c r="J227" i="4"/>
  <c r="G227" i="4"/>
  <c r="I227" i="4"/>
  <c r="J252" i="4"/>
  <c r="G252" i="4"/>
  <c r="I252" i="4"/>
  <c r="J147" i="4"/>
  <c r="G147" i="4"/>
  <c r="I147" i="4"/>
  <c r="J283" i="4"/>
  <c r="I283" i="4"/>
  <c r="G283" i="4"/>
  <c r="J258" i="4"/>
  <c r="G258" i="4"/>
  <c r="I258" i="4"/>
  <c r="J127" i="4"/>
  <c r="G127" i="4"/>
  <c r="I127" i="4"/>
  <c r="J16" i="4"/>
  <c r="G16" i="4"/>
  <c r="I16" i="4"/>
  <c r="J70" i="4"/>
  <c r="G70" i="4"/>
  <c r="I70" i="4"/>
  <c r="J35" i="4"/>
  <c r="G35" i="4"/>
  <c r="I35" i="4"/>
  <c r="J59" i="4"/>
  <c r="G59" i="4"/>
  <c r="I59" i="4"/>
  <c r="H295" i="4"/>
  <c r="H257" i="4"/>
  <c r="H249" i="4"/>
  <c r="H72" i="4"/>
  <c r="H232" i="4"/>
  <c r="H196" i="4"/>
  <c r="H163" i="4"/>
  <c r="H109" i="4"/>
  <c r="J174" i="4"/>
  <c r="G174" i="4"/>
  <c r="I174" i="4"/>
  <c r="J52" i="4"/>
  <c r="G52" i="4"/>
  <c r="I52" i="4"/>
  <c r="J222" i="4"/>
  <c r="G222" i="4"/>
  <c r="I222" i="4"/>
  <c r="J101" i="4"/>
  <c r="G101" i="4"/>
  <c r="I101" i="4"/>
  <c r="J248" i="4"/>
  <c r="G248" i="4"/>
  <c r="I248" i="4"/>
  <c r="J18" i="4"/>
  <c r="G18" i="4"/>
  <c r="I18" i="4"/>
  <c r="J161" i="4"/>
  <c r="G161" i="4"/>
  <c r="I161" i="4"/>
  <c r="J265" i="4"/>
  <c r="G265" i="4"/>
  <c r="I265" i="4"/>
  <c r="J241" i="4"/>
  <c r="G241" i="4"/>
  <c r="I241" i="4"/>
  <c r="J164" i="4"/>
  <c r="G164" i="4"/>
  <c r="I164" i="4"/>
  <c r="J154" i="4"/>
  <c r="I154" i="4"/>
  <c r="G154" i="4"/>
  <c r="J49" i="4"/>
  <c r="G49" i="4"/>
  <c r="I49" i="4"/>
  <c r="J111" i="4"/>
  <c r="G111" i="4"/>
  <c r="I111" i="4"/>
  <c r="J246" i="4"/>
  <c r="I246" i="4"/>
  <c r="G246" i="4"/>
  <c r="J224" i="4"/>
  <c r="I224" i="4"/>
  <c r="G224" i="4"/>
  <c r="J259" i="4"/>
  <c r="G259" i="4"/>
  <c r="I259" i="4"/>
  <c r="J45" i="4"/>
  <c r="G45" i="4"/>
  <c r="I45" i="4"/>
  <c r="J103" i="4"/>
  <c r="G103" i="4"/>
  <c r="I103" i="4"/>
  <c r="J17" i="4"/>
  <c r="G17" i="4"/>
  <c r="I17" i="4"/>
  <c r="J194" i="4"/>
  <c r="I194" i="4"/>
  <c r="G194" i="4"/>
  <c r="J144" i="4"/>
  <c r="G144" i="4"/>
  <c r="I144" i="4"/>
  <c r="J220" i="4"/>
  <c r="G220" i="4"/>
  <c r="I220" i="4"/>
  <c r="J60" i="4"/>
  <c r="G60" i="4"/>
  <c r="I60" i="4"/>
  <c r="J24" i="4"/>
  <c r="G24" i="4"/>
  <c r="I24" i="4"/>
  <c r="J293" i="4"/>
  <c r="G293" i="4"/>
  <c r="I293" i="4"/>
  <c r="J50" i="4"/>
  <c r="G50" i="4"/>
  <c r="I50" i="4"/>
  <c r="J11" i="4"/>
  <c r="I11" i="4"/>
  <c r="G11" i="4"/>
  <c r="J166" i="4"/>
  <c r="G166" i="4"/>
  <c r="I166" i="4"/>
  <c r="J214" i="4"/>
  <c r="I214" i="4"/>
  <c r="G214" i="4"/>
  <c r="J89" i="4"/>
  <c r="G89" i="4"/>
  <c r="I89" i="4"/>
  <c r="J216" i="4"/>
  <c r="G216" i="4"/>
  <c r="I216" i="4"/>
  <c r="J264" i="4"/>
  <c r="G264" i="4"/>
  <c r="I264" i="4"/>
  <c r="J58" i="4"/>
  <c r="G58" i="4"/>
  <c r="I58" i="4"/>
  <c r="J22" i="4"/>
  <c r="I22" i="4"/>
  <c r="G22" i="4"/>
  <c r="K22" i="4" s="1"/>
  <c r="J290" i="4"/>
  <c r="G290" i="4"/>
  <c r="I290" i="4"/>
  <c r="J150" i="4"/>
  <c r="I150" i="4"/>
  <c r="G150" i="4"/>
  <c r="J201" i="4"/>
  <c r="G201" i="4"/>
  <c r="I201" i="4"/>
  <c r="J204" i="4"/>
  <c r="G204" i="4"/>
  <c r="I204" i="4"/>
  <c r="J133" i="4"/>
  <c r="G133" i="4"/>
  <c r="I133" i="4"/>
  <c r="J279" i="4"/>
  <c r="G279" i="4"/>
  <c r="I279" i="4"/>
  <c r="J267" i="4"/>
  <c r="G267" i="4"/>
  <c r="I267" i="4"/>
  <c r="J272" i="4"/>
  <c r="G272" i="4"/>
  <c r="I272" i="4"/>
  <c r="J238" i="4"/>
  <c r="G238" i="4"/>
  <c r="I238" i="4"/>
  <c r="J26" i="4"/>
  <c r="G26" i="4"/>
  <c r="I26" i="4"/>
  <c r="J126" i="4"/>
  <c r="G126" i="4"/>
  <c r="I126" i="4"/>
  <c r="J277" i="4"/>
  <c r="G277" i="4"/>
  <c r="I277" i="4"/>
  <c r="J251" i="4"/>
  <c r="G251" i="4"/>
  <c r="I251" i="4"/>
  <c r="J218" i="4"/>
  <c r="G218" i="4"/>
  <c r="I218" i="4"/>
  <c r="J187" i="4"/>
  <c r="G187" i="4"/>
  <c r="I187" i="4"/>
  <c r="J291" i="4"/>
  <c r="G291" i="4"/>
  <c r="I291" i="4"/>
  <c r="J25" i="4"/>
  <c r="G25" i="4"/>
  <c r="I25" i="4"/>
  <c r="J132" i="4"/>
  <c r="G132" i="4"/>
  <c r="I132" i="4"/>
  <c r="J178" i="4"/>
  <c r="G178" i="4"/>
  <c r="I178" i="4"/>
  <c r="J67" i="4"/>
  <c r="G67" i="4"/>
  <c r="I67" i="4"/>
  <c r="J278" i="4"/>
  <c r="G278" i="4"/>
  <c r="I278" i="4"/>
  <c r="J69" i="4"/>
  <c r="G69" i="4"/>
  <c r="I69" i="4"/>
  <c r="J143" i="4"/>
  <c r="G143" i="4"/>
  <c r="I143" i="4"/>
  <c r="J23" i="4"/>
  <c r="G23" i="4"/>
  <c r="I23" i="4"/>
  <c r="J191" i="4"/>
  <c r="I191" i="4"/>
  <c r="G191" i="4"/>
  <c r="J273" i="4"/>
  <c r="G273" i="4"/>
  <c r="I273" i="4"/>
  <c r="J78" i="4"/>
  <c r="G78" i="4"/>
  <c r="I78" i="4"/>
  <c r="J195" i="4"/>
  <c r="G195" i="4"/>
  <c r="I195" i="4"/>
  <c r="J266" i="4"/>
  <c r="G266" i="4"/>
  <c r="I266" i="4"/>
  <c r="J170" i="4"/>
  <c r="G170" i="4"/>
  <c r="I170" i="4"/>
  <c r="H136" i="4"/>
  <c r="H237" i="4"/>
  <c r="H90" i="4"/>
  <c r="H165" i="4"/>
  <c r="H61" i="4"/>
  <c r="H75" i="4"/>
  <c r="H12" i="4"/>
  <c r="H261" i="4"/>
  <c r="H263" i="4"/>
  <c r="H94" i="4"/>
  <c r="H80" i="4"/>
  <c r="H155" i="4"/>
  <c r="H53" i="4"/>
  <c r="J86" i="4"/>
  <c r="I86" i="4"/>
  <c r="G86" i="4"/>
  <c r="J37" i="4"/>
  <c r="G37" i="4"/>
  <c r="I37" i="4"/>
  <c r="J180" i="4"/>
  <c r="G180" i="4"/>
  <c r="I180" i="4"/>
  <c r="J56" i="4"/>
  <c r="G56" i="4"/>
  <c r="I56" i="4"/>
  <c r="J129" i="4"/>
  <c r="G129" i="4"/>
  <c r="I129" i="4"/>
  <c r="J19" i="4"/>
  <c r="G19" i="4"/>
  <c r="I19" i="4"/>
  <c r="J104" i="4"/>
  <c r="G104" i="4"/>
  <c r="I104" i="4"/>
  <c r="J145" i="4"/>
  <c r="G145" i="4"/>
  <c r="I145" i="4"/>
  <c r="J10" i="4"/>
  <c r="G10" i="4"/>
  <c r="I10" i="4"/>
  <c r="J243" i="4"/>
  <c r="G243" i="4"/>
  <c r="I243" i="4"/>
  <c r="J202" i="4"/>
  <c r="G202" i="4"/>
  <c r="I202" i="4"/>
  <c r="J294" i="4"/>
  <c r="G294" i="4"/>
  <c r="I294" i="4"/>
  <c r="J271" i="4"/>
  <c r="G271" i="4"/>
  <c r="I271" i="4"/>
  <c r="J65" i="4"/>
  <c r="I65" i="4"/>
  <c r="G65" i="4"/>
  <c r="J260" i="4"/>
  <c r="G260" i="4"/>
  <c r="I260" i="4"/>
  <c r="J128" i="4"/>
  <c r="G128" i="4"/>
  <c r="I128" i="4"/>
  <c r="J113" i="4"/>
  <c r="G113" i="4"/>
  <c r="I113" i="4"/>
  <c r="J193" i="4"/>
  <c r="G193" i="4"/>
  <c r="I193" i="4"/>
  <c r="J142" i="4"/>
  <c r="G142" i="4"/>
  <c r="I142" i="4"/>
  <c r="J197" i="4"/>
  <c r="I197" i="4"/>
  <c r="G197" i="4"/>
  <c r="J36" i="4"/>
  <c r="G36" i="4"/>
  <c r="I36" i="4"/>
  <c r="J149" i="4"/>
  <c r="G149" i="4"/>
  <c r="I149" i="4"/>
  <c r="J62" i="4"/>
  <c r="G62" i="4"/>
  <c r="I62" i="4"/>
  <c r="J189" i="4"/>
  <c r="G189" i="4"/>
  <c r="I189" i="4"/>
  <c r="J27" i="4"/>
  <c r="G27" i="4"/>
  <c r="I27" i="4"/>
  <c r="J13" i="4"/>
  <c r="I13" i="4"/>
  <c r="G13" i="4"/>
  <c r="J88" i="4"/>
  <c r="G88" i="4"/>
  <c r="I88" i="4"/>
  <c r="J275" i="4"/>
  <c r="I275" i="4"/>
  <c r="G275" i="4"/>
  <c r="J77" i="4"/>
  <c r="G77" i="4"/>
  <c r="I77" i="4"/>
  <c r="J57" i="4"/>
  <c r="G57" i="4"/>
  <c r="I57" i="4"/>
  <c r="J34" i="4"/>
  <c r="G34" i="4"/>
  <c r="I34" i="4"/>
  <c r="J198" i="4"/>
  <c r="G198" i="4"/>
  <c r="I198" i="4"/>
  <c r="J268" i="4"/>
  <c r="G268" i="4"/>
  <c r="I268" i="4"/>
  <c r="J151" i="4"/>
  <c r="G151" i="4"/>
  <c r="I151" i="4"/>
  <c r="J244" i="4"/>
  <c r="G244" i="4"/>
  <c r="I244" i="4"/>
  <c r="J172" i="4"/>
  <c r="G172" i="4"/>
  <c r="I172" i="4"/>
  <c r="F16" i="5"/>
  <c r="F6" i="5"/>
  <c r="J6" i="5" s="1"/>
  <c r="D27" i="5"/>
  <c r="F14" i="5"/>
  <c r="F17" i="5"/>
  <c r="F12" i="5"/>
  <c r="F22" i="5"/>
  <c r="F25" i="5"/>
  <c r="F20" i="5"/>
  <c r="F21" i="5"/>
  <c r="F23" i="5"/>
  <c r="F19" i="5"/>
  <c r="F8" i="5"/>
  <c r="F24" i="5"/>
  <c r="F10" i="5"/>
  <c r="F7" i="5"/>
  <c r="F18" i="5"/>
  <c r="F15" i="5"/>
  <c r="F26" i="5"/>
  <c r="F11" i="5"/>
  <c r="F9" i="5"/>
  <c r="H267" i="4"/>
  <c r="H192" i="4"/>
  <c r="H133" i="4"/>
  <c r="H256" i="4"/>
  <c r="H285" i="4"/>
  <c r="H118" i="4"/>
  <c r="H276" i="4"/>
  <c r="H93" i="4"/>
  <c r="H269" i="4"/>
  <c r="H190" i="4"/>
  <c r="H39" i="4"/>
  <c r="H227" i="4"/>
  <c r="H147" i="4"/>
  <c r="H258" i="4"/>
  <c r="H16" i="4"/>
  <c r="H35" i="4"/>
  <c r="H117" i="4"/>
  <c r="H73" i="4"/>
  <c r="H105" i="4"/>
  <c r="H284" i="4"/>
  <c r="H26" i="4"/>
  <c r="H277" i="4"/>
  <c r="H218" i="4"/>
  <c r="H291" i="4"/>
  <c r="H132" i="4"/>
  <c r="H67" i="4"/>
  <c r="H69" i="4"/>
  <c r="H23" i="4"/>
  <c r="H273" i="4"/>
  <c r="H78" i="4"/>
  <c r="H266" i="4"/>
  <c r="H289" i="4"/>
  <c r="H20" i="4"/>
  <c r="H212" i="4"/>
  <c r="H219" i="4"/>
  <c r="H272" i="4"/>
  <c r="H262" i="4"/>
  <c r="H140" i="4"/>
  <c r="H84" i="4"/>
  <c r="H125" i="4"/>
  <c r="H226" i="4"/>
  <c r="H253" i="4"/>
  <c r="H179" i="4"/>
  <c r="H33" i="4"/>
  <c r="H215" i="4"/>
  <c r="H279" i="4"/>
  <c r="H121" i="4"/>
  <c r="H167" i="4"/>
  <c r="H115" i="4"/>
  <c r="H230" i="4"/>
  <c r="H203" i="4"/>
  <c r="H124" i="4"/>
  <c r="H91" i="4"/>
  <c r="H8" i="4"/>
  <c r="H296" i="4" s="1"/>
  <c r="H123" i="4"/>
  <c r="H168" i="4"/>
  <c r="H287" i="4"/>
  <c r="H208" i="4"/>
  <c r="H68" i="4"/>
  <c r="H102" i="4"/>
  <c r="H15" i="4"/>
  <c r="H55" i="4"/>
  <c r="H66" i="4"/>
  <c r="H48" i="4"/>
  <c r="H158" i="4"/>
  <c r="H40" i="4"/>
  <c r="H252" i="4"/>
  <c r="H283" i="4"/>
  <c r="H127" i="4"/>
  <c r="H70" i="4"/>
  <c r="H59" i="4"/>
  <c r="H286" i="4"/>
  <c r="H157" i="4"/>
  <c r="H177" i="4"/>
  <c r="H43" i="4"/>
  <c r="H79" i="4"/>
  <c r="H236" i="4"/>
  <c r="H238" i="4"/>
  <c r="H126" i="4"/>
  <c r="H251" i="4"/>
  <c r="H187" i="4"/>
  <c r="H25" i="4"/>
  <c r="H178" i="4"/>
  <c r="H278" i="4"/>
  <c r="H143" i="4"/>
  <c r="H191" i="4"/>
  <c r="H195" i="4"/>
  <c r="H170" i="4"/>
  <c r="H211" i="4"/>
  <c r="H18" i="5"/>
  <c r="H11" i="5"/>
  <c r="H19" i="5"/>
  <c r="H15" i="5"/>
  <c r="H7" i="5"/>
  <c r="H21" i="5"/>
  <c r="H8" i="5"/>
  <c r="H14" i="5"/>
  <c r="H26" i="5"/>
  <c r="H23" i="5"/>
  <c r="H16" i="5"/>
  <c r="H9" i="5"/>
  <c r="H6" i="5"/>
  <c r="H17" i="5"/>
  <c r="H12" i="5"/>
  <c r="H22" i="5"/>
  <c r="H25" i="5"/>
  <c r="H20" i="5"/>
  <c r="H24" i="5"/>
  <c r="H10" i="5"/>
  <c r="J17" i="5" l="1"/>
  <c r="J21" i="5"/>
  <c r="K149" i="4"/>
  <c r="K126" i="4"/>
  <c r="K144" i="4"/>
  <c r="K111" i="4"/>
  <c r="K248" i="4"/>
  <c r="K16" i="4"/>
  <c r="K39" i="4"/>
  <c r="K276" i="4"/>
  <c r="K83" i="4"/>
  <c r="K94" i="4"/>
  <c r="K262" i="4"/>
  <c r="K130" i="4"/>
  <c r="K250" i="4"/>
  <c r="K57" i="4"/>
  <c r="K201" i="4"/>
  <c r="K198" i="4"/>
  <c r="K189" i="4"/>
  <c r="K128" i="4"/>
  <c r="K145" i="4"/>
  <c r="K266" i="4"/>
  <c r="K278" i="4"/>
  <c r="K133" i="4"/>
  <c r="K150" i="4"/>
  <c r="K216" i="4"/>
  <c r="K60" i="4"/>
  <c r="K194" i="4"/>
  <c r="K161" i="4"/>
  <c r="K227" i="4"/>
  <c r="K230" i="4"/>
  <c r="K53" i="4"/>
  <c r="K270" i="4"/>
  <c r="K87" i="4"/>
  <c r="K47" i="4"/>
  <c r="K82" i="4"/>
  <c r="K274" i="4"/>
  <c r="J25" i="5"/>
  <c r="K19" i="4"/>
  <c r="K175" i="4"/>
  <c r="K178" i="4"/>
  <c r="K34" i="4"/>
  <c r="K62" i="4"/>
  <c r="K260" i="4"/>
  <c r="K104" i="4"/>
  <c r="K204" i="4"/>
  <c r="K89" i="4"/>
  <c r="K11" i="4"/>
  <c r="K220" i="4"/>
  <c r="K154" i="4"/>
  <c r="K18" i="4"/>
  <c r="K44" i="4"/>
  <c r="K120" i="4"/>
  <c r="K71" i="4"/>
  <c r="J7" i="5"/>
  <c r="J16" i="5"/>
  <c r="J20" i="5"/>
  <c r="J14" i="5"/>
  <c r="J8" i="5"/>
  <c r="J23" i="5"/>
  <c r="F27" i="5"/>
  <c r="J11" i="5"/>
  <c r="J10" i="5"/>
  <c r="J22" i="5"/>
  <c r="J12" i="5"/>
  <c r="G27" i="5"/>
  <c r="J19" i="5"/>
  <c r="H27" i="5"/>
  <c r="I27" i="5"/>
  <c r="J15" i="5"/>
  <c r="J24" i="5"/>
  <c r="E27" i="5"/>
  <c r="J18" i="5"/>
  <c r="J26" i="5"/>
  <c r="J9" i="5"/>
  <c r="K78" i="4"/>
  <c r="K283" i="4"/>
  <c r="K167" i="4"/>
  <c r="K225" i="4"/>
  <c r="K203" i="4"/>
  <c r="K136" i="4"/>
  <c r="K244" i="4"/>
  <c r="K88" i="4"/>
  <c r="K142" i="4"/>
  <c r="K202" i="4"/>
  <c r="K180" i="4"/>
  <c r="K23" i="4"/>
  <c r="K291" i="4"/>
  <c r="K272" i="4"/>
  <c r="K50" i="4"/>
  <c r="K103" i="4"/>
  <c r="K224" i="4"/>
  <c r="K164" i="4"/>
  <c r="K52" i="4"/>
  <c r="K236" i="4"/>
  <c r="K43" i="4"/>
  <c r="K163" i="4"/>
  <c r="K288" i="4"/>
  <c r="K84" i="4"/>
  <c r="K68" i="4"/>
  <c r="K92" i="4"/>
  <c r="K81" i="4"/>
  <c r="K14" i="4"/>
  <c r="K32" i="4"/>
  <c r="K208" i="4"/>
  <c r="K8" i="4"/>
  <c r="K157" i="4"/>
  <c r="K72" i="4"/>
  <c r="K261" i="4"/>
  <c r="K179" i="4"/>
  <c r="K155" i="4"/>
  <c r="K215" i="4"/>
  <c r="K123" i="4"/>
  <c r="K15" i="4"/>
  <c r="K196" i="4"/>
  <c r="K237" i="4"/>
  <c r="K226" i="4"/>
  <c r="K55" i="4"/>
  <c r="K251" i="4"/>
  <c r="K93" i="4"/>
  <c r="K77" i="4"/>
  <c r="K13" i="4"/>
  <c r="K36" i="4"/>
  <c r="K271" i="4"/>
  <c r="K129" i="4"/>
  <c r="K273" i="4"/>
  <c r="K132" i="4"/>
  <c r="K26" i="4"/>
  <c r="K166" i="4"/>
  <c r="K49" i="4"/>
  <c r="K101" i="4"/>
  <c r="K127" i="4"/>
  <c r="K158" i="4"/>
  <c r="K66" i="4"/>
  <c r="K75" i="4"/>
  <c r="K200" i="4"/>
  <c r="K263" i="4"/>
  <c r="K211" i="4"/>
  <c r="K106" i="4"/>
  <c r="K255" i="4"/>
  <c r="K160" i="4"/>
  <c r="K99" i="4"/>
  <c r="K186" i="4"/>
  <c r="K33" i="4"/>
  <c r="K165" i="4"/>
  <c r="K185" i="4"/>
  <c r="K12" i="4"/>
  <c r="K117" i="4"/>
  <c r="K151" i="4"/>
  <c r="K193" i="4"/>
  <c r="K243" i="4"/>
  <c r="K37" i="4"/>
  <c r="K143" i="4"/>
  <c r="K187" i="4"/>
  <c r="K267" i="4"/>
  <c r="K58" i="4"/>
  <c r="K293" i="4"/>
  <c r="K45" i="4"/>
  <c r="K246" i="4"/>
  <c r="K241" i="4"/>
  <c r="K174" i="4"/>
  <c r="K147" i="4"/>
  <c r="K269" i="4"/>
  <c r="K212" i="4"/>
  <c r="K281" i="4"/>
  <c r="K90" i="4"/>
  <c r="K20" i="4"/>
  <c r="K156" i="4"/>
  <c r="K105" i="4"/>
  <c r="K192" i="4"/>
  <c r="K295" i="4"/>
  <c r="K31" i="4"/>
  <c r="K249" i="4"/>
  <c r="K121" i="4"/>
  <c r="K275" i="4"/>
  <c r="K197" i="4"/>
  <c r="K195" i="4"/>
  <c r="K191" i="4"/>
  <c r="K67" i="4"/>
  <c r="K277" i="4"/>
  <c r="K70" i="4"/>
  <c r="K40" i="4"/>
  <c r="K79" i="4"/>
  <c r="K115" i="4"/>
  <c r="K80" i="4"/>
  <c r="K140" i="4"/>
  <c r="K139" i="4"/>
  <c r="K153" i="4"/>
  <c r="K54" i="4"/>
  <c r="K168" i="4"/>
  <c r="K124" i="4"/>
  <c r="K232" i="4"/>
  <c r="K109" i="4"/>
  <c r="K125" i="4"/>
  <c r="K35" i="4"/>
  <c r="K172" i="4"/>
  <c r="K294" i="4"/>
  <c r="K56" i="4"/>
  <c r="K86" i="4"/>
  <c r="K25" i="4"/>
  <c r="K238" i="4"/>
  <c r="K290" i="4"/>
  <c r="K17" i="4"/>
  <c r="K222" i="4"/>
  <c r="K258" i="4"/>
  <c r="K190" i="4"/>
  <c r="K284" i="4"/>
  <c r="K61" i="4"/>
  <c r="K146" i="4"/>
  <c r="K181" i="4"/>
  <c r="K219" i="4"/>
  <c r="K122" i="4"/>
  <c r="K63" i="4"/>
  <c r="K29" i="4"/>
  <c r="K110" i="4"/>
  <c r="K21" i="4"/>
  <c r="K118" i="4"/>
  <c r="K285" i="4"/>
  <c r="K184" i="4"/>
  <c r="K286" i="4"/>
  <c r="K268" i="4"/>
  <c r="K27" i="4"/>
  <c r="K113" i="4"/>
  <c r="K65" i="4"/>
  <c r="K10" i="4"/>
  <c r="K170" i="4"/>
  <c r="K69" i="4"/>
  <c r="K218" i="4"/>
  <c r="K279" i="4"/>
  <c r="K264" i="4"/>
  <c r="K214" i="4"/>
  <c r="K24" i="4"/>
  <c r="K259" i="4"/>
  <c r="K265" i="4"/>
  <c r="K59" i="4"/>
  <c r="K252" i="4"/>
  <c r="K48" i="4"/>
  <c r="K73" i="4"/>
  <c r="K182" i="4"/>
  <c r="K257" i="4"/>
  <c r="K102" i="4"/>
  <c r="K205" i="4"/>
  <c r="K76" i="4"/>
  <c r="K199" i="4"/>
  <c r="K206" i="4"/>
  <c r="K100" i="4"/>
  <c r="K287" i="4"/>
  <c r="K177" i="4"/>
  <c r="K91" i="4"/>
  <c r="K107" i="4"/>
  <c r="K135" i="4"/>
  <c r="K253" i="4"/>
  <c r="K256" i="4"/>
  <c r="K289" i="4"/>
  <c r="G296" i="4"/>
  <c r="J27" i="5" l="1"/>
  <c r="K296" i="4"/>
</calcChain>
</file>

<file path=xl/sharedStrings.xml><?xml version="1.0" encoding="utf-8"?>
<sst xmlns="http://schemas.openxmlformats.org/spreadsheetml/2006/main" count="922" uniqueCount="355">
  <si>
    <t>Summa</t>
  </si>
  <si>
    <t>Kommun</t>
  </si>
  <si>
    <t>Befolkning 1/11-2019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</si>
  <si>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</si>
  <si>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</si>
  <si>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</si>
  <si>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</si>
  <si>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</si>
  <si>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</si>
  <si>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</si>
  <si>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</si>
  <si>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</si>
  <si>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</si>
  <si>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</si>
  <si>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</si>
  <si>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</si>
  <si>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</si>
  <si>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</si>
  <si>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</si>
  <si>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</si>
  <si>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</si>
  <si>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</si>
  <si>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</si>
  <si>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</si>
  <si>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</si>
  <si>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</si>
  <si>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</si>
  <si>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</si>
  <si>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</si>
  <si>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Uppsala</t>
  </si>
  <si>
    <t>Enköping</t>
  </si>
  <si>
    <t>Heby</t>
  </si>
  <si>
    <t>Håbo</t>
  </si>
  <si>
    <t>Knivsta</t>
  </si>
  <si>
    <t>Tierp</t>
  </si>
  <si>
    <t>Älvkarleby</t>
  </si>
  <si>
    <t>Östhammar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</si>
  <si>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</si>
  <si>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</si>
  <si>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</si>
  <si>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</si>
  <si>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</si>
  <si>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</si>
  <si>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</si>
  <si>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</si>
  <si>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</si>
  <si>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</si>
  <si>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</si>
  <si>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</si>
  <si>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</si>
  <si>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</si>
  <si>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</si>
  <si>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</si>
  <si>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</si>
  <si>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</si>
  <si>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</si>
  <si>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</si>
  <si>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</si>
  <si>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</si>
  <si>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Jönköping</t>
  </si>
  <si>
    <t>Aneby</t>
  </si>
  <si>
    <t>Eksjö</t>
  </si>
  <si>
    <t>Gislaved</t>
  </si>
  <si>
    <t>Gnosjö</t>
  </si>
  <si>
    <t>Habo</t>
  </si>
  <si>
    <t>Mullsjö</t>
  </si>
  <si>
    <t>Nässjö</t>
  </si>
  <si>
    <t>Sävsjö</t>
  </si>
  <si>
    <t>Tranås</t>
  </si>
  <si>
    <t>Vaggeryd</t>
  </si>
  <si>
    <t>Vetlanda</t>
  </si>
  <si>
    <t>Värnamo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</si>
  <si>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</si>
  <si>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</si>
  <si>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</si>
  <si>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</si>
  <si>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</si>
  <si>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</si>
  <si>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</si>
  <si>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</si>
  <si>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Kalmar</t>
  </si>
  <si>
    <t>Borgholm</t>
  </si>
  <si>
    <t>Emmaboda</t>
  </si>
  <si>
    <t>Hultsfred</t>
  </si>
  <si>
    <t>Högsby</t>
  </si>
  <si>
    <t>Mönsterås</t>
  </si>
  <si>
    <t>Mörbylånga</t>
  </si>
  <si>
    <t>Nybro</t>
  </si>
  <si>
    <t>Oskarshamn</t>
  </si>
  <si>
    <t>Torsås</t>
  </si>
  <si>
    <t>Vimmerby</t>
  </si>
  <si>
    <t>Västervik</t>
  </si>
  <si>
    <t>Gotland</t>
  </si>
  <si>
    <t>Karlshamn</t>
  </si>
  <si>
    <t>Karlskrona</t>
  </si>
  <si>
    <t>Olofström</t>
  </si>
  <si>
    <t>Ronneby</t>
  </si>
  <si>
    <t>Sölvesborg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</si>
  <si>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</si>
  <si>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</si>
  <si>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</si>
  <si>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</si>
  <si>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</si>
  <si>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</si>
  <si>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</si>
  <si>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</si>
  <si>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</si>
  <si>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</si>
  <si>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</si>
  <si>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</si>
  <si>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</si>
  <si>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</si>
  <si>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</si>
  <si>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</si>
  <si>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</si>
  <si>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</si>
  <si>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</si>
  <si>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</si>
  <si>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</si>
  <si>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</si>
  <si>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</si>
  <si>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</si>
  <si>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</si>
  <si>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</si>
  <si>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</si>
  <si>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</si>
  <si>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</si>
  <si>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</si>
  <si>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</si>
  <si>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</si>
  <si>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 Göinge</t>
  </si>
  <si>
    <t>Falkenberg</t>
  </si>
  <si>
    <t>Halmstad</t>
  </si>
  <si>
    <t>Hylte</t>
  </si>
  <si>
    <t>Kungsbacka</t>
  </si>
  <si>
    <t>Laholm</t>
  </si>
  <si>
    <t>Varberg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</si>
  <si>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</si>
  <si>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</si>
  <si>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</si>
  <si>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</si>
  <si>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</si>
  <si>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</si>
  <si>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</si>
  <si>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</si>
  <si>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</si>
  <si>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</si>
  <si>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</si>
  <si>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</si>
  <si>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</si>
  <si>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</si>
  <si>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</si>
  <si>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</si>
  <si>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</si>
  <si>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</si>
  <si>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</si>
  <si>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</si>
  <si>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</si>
  <si>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</si>
  <si>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</si>
  <si>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</si>
  <si>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</si>
  <si>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</si>
  <si>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</si>
  <si>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</si>
  <si>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</si>
  <si>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</si>
  <si>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</si>
  <si>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</si>
  <si>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</si>
  <si>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</si>
  <si>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</si>
  <si>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</si>
  <si>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</si>
  <si>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</si>
  <si>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</si>
  <si>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</si>
  <si>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</si>
  <si>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</si>
  <si>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</si>
  <si>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</si>
  <si>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</si>
  <si>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</si>
  <si>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</si>
  <si>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</si>
  <si>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</si>
  <si>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</si>
  <si>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</si>
  <si>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</si>
  <si>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</si>
  <si>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</si>
  <si>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</si>
  <si>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</si>
  <si>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</si>
  <si>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</si>
  <si>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</si>
  <si>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</si>
  <si>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</si>
  <si>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</si>
  <si>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</si>
  <si>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</si>
  <si>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</si>
  <si>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Örebro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</si>
  <si>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</si>
  <si>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</si>
  <si>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</si>
  <si>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</si>
  <si>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</si>
  <si>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</si>
  <si>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</si>
  <si>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</si>
  <si>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</si>
  <si>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</si>
  <si>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</si>
  <si>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</si>
  <si>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</si>
  <si>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</si>
  <si>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</si>
  <si>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</si>
  <si>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</si>
  <si>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</si>
  <si>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</si>
  <si>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</si>
  <si>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</si>
  <si>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Avesta</t>
  </si>
  <si>
    <t>Borlänge</t>
  </si>
  <si>
    <t>Falun</t>
  </si>
  <si>
    <t>Gagnef</t>
  </si>
  <si>
    <t>Hedemora</t>
  </si>
  <si>
    <t>Leksand</t>
  </si>
  <si>
    <t>Ludvika</t>
  </si>
  <si>
    <t>Malung-Sälen</t>
  </si>
  <si>
    <t>Mora</t>
  </si>
  <si>
    <t>Orsa</t>
  </si>
  <si>
    <t>Rättvik</t>
  </si>
  <si>
    <t>Smedjebacken</t>
  </si>
  <si>
    <t>Säter</t>
  </si>
  <si>
    <t>Vansbro</t>
  </si>
  <si>
    <t>Älvdalen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</si>
  <si>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</si>
  <si>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</si>
  <si>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</si>
  <si>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</si>
  <si>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</si>
  <si>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</si>
  <si>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</si>
  <si>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</si>
  <si>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</si>
  <si>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</si>
  <si>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Härnösand</t>
  </si>
  <si>
    <t>Kramfors</t>
  </si>
  <si>
    <t>Sollefteå</t>
  </si>
  <si>
    <t>Sundsvall</t>
  </si>
  <si>
    <t>Timrå</t>
  </si>
  <si>
    <t>Ånge</t>
  </si>
  <si>
    <t>Örnsköldsvik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</si>
  <si>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</si>
  <si>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</si>
  <si>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</si>
  <si>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</si>
  <si>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</si>
  <si>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</si>
  <si>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</si>
  <si>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</si>
  <si>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</si>
  <si>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</si>
  <si>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</si>
  <si>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</si>
  <si>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</si>
  <si>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</si>
  <si>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</si>
  <si>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</si>
  <si>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</si>
  <si>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</si>
  <si>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</si>
  <si>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</si>
  <si>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</si>
  <si>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</si>
  <si>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</si>
  <si>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</si>
  <si>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</si>
  <si>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</si>
  <si>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</si>
  <si>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</si>
  <si>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</si>
  <si>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</si>
  <si>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</si>
  <si>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</si>
  <si>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</si>
  <si>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</si>
  <si>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</si>
  <si>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</si>
  <si>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</si>
  <si>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Andel av befolkning</t>
  </si>
  <si>
    <t>Södermanland</t>
  </si>
  <si>
    <t>Östergötland</t>
  </si>
  <si>
    <t>Kronoberg</t>
  </si>
  <si>
    <t>Blekinge</t>
  </si>
  <si>
    <t>Skåne</t>
  </si>
  <si>
    <t>Halland</t>
  </si>
  <si>
    <t>Västra Götaland</t>
  </si>
  <si>
    <t>Värmland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</si>
  <si>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</si>
  <si>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</si>
  <si>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</si>
  <si>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</si>
  <si>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</si>
  <si>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</si>
  <si>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</si>
  <si>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>Kömiljarden</t>
  </si>
  <si>
    <t>Totalt</t>
  </si>
  <si>
    <t>Produkt</t>
  </si>
  <si>
    <t>Aviserat 2 april*</t>
  </si>
  <si>
    <t>Aviserat 20 januari*</t>
  </si>
  <si>
    <t>Beslutat av riksdagen**</t>
  </si>
  <si>
    <t>Aviserat 18 maj</t>
  </si>
  <si>
    <t>*Del av vårändringsbudgeten 2020 **Tillskott till följd av riksdagens beslut den 19 februari 2020</t>
  </si>
  <si>
    <t>Aviserat 2 april</t>
  </si>
  <si>
    <t>Aviserat 20 januari</t>
  </si>
  <si>
    <t>Beslutat av riksdagen</t>
  </si>
  <si>
    <t>Fördelning per region</t>
  </si>
  <si>
    <t>Fördelning per kommun</t>
  </si>
  <si>
    <t>Region</t>
  </si>
  <si>
    <t>Stockholms län</t>
  </si>
  <si>
    <t>Stockholms kommun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</si>
  <si>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</si>
  <si>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</si>
  <si>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</si>
  <si>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</si>
  <si>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</si>
  <si>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</si>
  <si>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</si>
  <si>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</si>
  <si>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läns västra</t>
  </si>
  <si>
    <t>Skåne läns södra</t>
  </si>
  <si>
    <t>Skåne läns norra och östra</t>
  </si>
  <si>
    <t>Malmö kommun</t>
  </si>
  <si>
    <t>Hallands län</t>
  </si>
  <si>
    <t>Västra Götalands läns västra</t>
  </si>
  <si>
    <t>Västra Götalands läns norra</t>
  </si>
  <si>
    <t>Västra Götalands läns södra</t>
  </si>
  <si>
    <t>Västra Götalands läns östra</t>
  </si>
  <si>
    <t>Göteborgs kommun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</si>
  <si>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</si>
  <si>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</si>
  <si>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</si>
  <si>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</si>
  <si>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</si>
  <si>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</si>
  <si>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</si>
  <si>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</si>
  <si>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</si>
  <si>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Län</t>
  </si>
  <si>
    <t>Valkrets riksdagsval</t>
  </si>
  <si>
    <t>UO 25 - Allmänna bidrag till kommuner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</si>
</sst>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#,##0\ &quot;kr&quot;"/>
    <numFmt numFmtId="165" formatCode="_-* #,##0\ &quot;kr&quot;_-;\-* #,##0\ &quot;kr&quot;_-;_-* &quot;-&quot;??\ &quot;kr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radeGothic CondEighteen"/>
    </font>
    <font>
      <sz val="11"/>
      <color theme="1"/>
      <name val="TradeGothic Bold"/>
    </font>
    <font>
      <sz val="11"/>
      <color theme="1"/>
      <name val="TradeGothic"/>
    </font>
    <font>
      <b/>
      <sz val="12"/>
      <color theme="1"/>
      <name val="TradeGothic Bold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TradeGothic CondEightee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 applyBorder="1"/>
    <xf numFmtId="0" fontId="2" fillId="2" borderId="1" xfId="0" applyFont="1" applyFill="1" applyBorder="1" applyAlignment="1">
      <alignment horizontal="right"/>
    </xf>
    <xf numFmtId="0" fontId="0" fillId="0" borderId="0" xfId="0" applyFill="1"/>
    <xf numFmtId="0" fontId="0" fillId="2" borderId="0" xfId="0" applyFill="1" applyBorder="1"/>
    <xf numFmtId="0" fontId="0" fillId="0" borderId="0" xfId="0" applyBorder="1"/>
    <xf numFmtId="0" fontId="3" fillId="2" borderId="0" xfId="0" applyFont="1" applyFill="1" applyBorder="1" applyAlignment="1">
      <alignment horizontal="right"/>
    </xf>
    <xf numFmtId="164" fontId="3" fillId="2" borderId="0" xfId="0" applyNumberFormat="1" applyFont="1" applyFill="1" applyBorder="1"/>
    <xf numFmtId="3" fontId="3" fillId="2" borderId="0" xfId="0" applyNumberFormat="1" applyFont="1" applyFill="1" applyBorder="1"/>
    <xf numFmtId="3" fontId="2" fillId="2" borderId="1" xfId="0" applyNumberFormat="1" applyFont="1" applyFill="1" applyBorder="1"/>
    <xf numFmtId="10" fontId="3" fillId="2" borderId="0" xfId="1" applyNumberFormat="1" applyFont="1" applyFill="1" applyBorder="1"/>
    <xf numFmtId="9" fontId="2" fillId="2" borderId="1" xfId="1" applyFont="1" applyFill="1" applyBorder="1"/>
    <xf numFmtId="165" fontId="2" fillId="2" borderId="1" xfId="2" applyNumberFormat="1" applyFont="1" applyFill="1" applyBorder="1"/>
    <xf numFmtId="0" fontId="4" fillId="2" borderId="0" xfId="0" applyFont="1" applyFill="1" applyBorder="1"/>
    <xf numFmtId="0" fontId="1" fillId="2" borderId="0" xfId="0" applyFont="1" applyFill="1" applyBorder="1"/>
    <xf numFmtId="0" fontId="2" fillId="2" borderId="2" xfId="0" applyFont="1" applyFill="1" applyBorder="1"/>
    <xf numFmtId="0" fontId="4" fillId="2" borderId="3" xfId="0" applyFont="1" applyFill="1" applyBorder="1"/>
    <xf numFmtId="0" fontId="1" fillId="2" borderId="3" xfId="0" applyFont="1" applyFill="1" applyBorder="1"/>
    <xf numFmtId="165" fontId="3" fillId="2" borderId="0" xfId="2" applyNumberFormat="1" applyFont="1" applyFill="1" applyBorder="1"/>
    <xf numFmtId="164" fontId="3" fillId="2" borderId="0" xfId="1" applyNumberFormat="1" applyFont="1" applyFill="1" applyBorder="1"/>
    <xf numFmtId="0" fontId="6" fillId="2" borderId="0" xfId="0" applyFont="1" applyFill="1"/>
    <xf numFmtId="0" fontId="0" fillId="2" borderId="0" xfId="0" applyFont="1" applyFill="1"/>
    <xf numFmtId="0" fontId="7" fillId="2" borderId="0" xfId="0" applyFont="1" applyFill="1" applyBorder="1"/>
    <xf numFmtId="0" fontId="0" fillId="0" borderId="0" xfId="0" applyFont="1"/>
    <xf numFmtId="0" fontId="2" fillId="2" borderId="2" xfId="0" applyFont="1" applyFill="1" applyBorder="1" applyAlignment="1">
      <alignment horizontal="right"/>
    </xf>
  </cellXfs>
  <cellStyles count="3">
    <cellStyle name="Normal" xfId="0" builtinId="0"/>
    <cellStyle name="Procent" xfId="1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F029F-9FAB-4217-BABB-B9642C4B69F0}">
  <sheetPr codeName="Blad1"/>
  <dimension ref="A1:P55"/>
  <sheetViews>
    <sheetView topLeftCell="A4" zoomScale="145" zoomScaleNormal="145" workbookViewId="0">
      <selection activeCell="B4" sqref="B4"/>
    </sheetView>
  </sheetViews>
  <sheetFormatPr defaultColWidth="0" defaultRowHeight="15" zeroHeight="1" x14ac:dyDescent="0.25"/>
  <cols>
    <col min="1" max="1" width="9.140625" customWidth="1"/>
    <col min="2" max="2" width="35.7109375" customWidth="1"/>
    <col min="3" max="4" width="25.28515625" bestFit="1" customWidth="1"/>
    <col min="5" max="6" width="9.140625" customWidth="1"/>
    <col min="7" max="7" width="9.140625" hidden="1" customWidth="1"/>
    <col min="8" max="8" width="0" hidden="1" customWidth="1"/>
    <col min="9" max="13" width="0" style="7" hidden="1" customWidth="1"/>
    <col min="14" max="16" width="0" hidden="1" customWidth="1"/>
    <col min="17" max="16384" width="9.140625" hidden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6"/>
      <c r="J1" s="6"/>
      <c r="K1" s="6"/>
      <c r="L1" s="6"/>
      <c r="M1" s="6"/>
    </row>
    <row r="2" spans="1:13" x14ac:dyDescent="0.25">
      <c r="A2" s="1"/>
      <c r="B2" s="1"/>
      <c r="C2" s="1"/>
      <c r="D2" s="1"/>
      <c r="E2" s="1"/>
      <c r="F2" s="1"/>
      <c r="G2" s="1"/>
      <c r="H2" s="1"/>
      <c r="I2" s="6"/>
      <c r="J2" s="6"/>
      <c r="K2" s="6"/>
      <c r="L2" s="6"/>
      <c r="M2" s="6"/>
    </row>
    <row r="3" spans="1:13" x14ac:dyDescent="0.25">
      <c r="A3" s="1"/>
      <c r="B3" s="1"/>
      <c r="C3" s="1"/>
      <c r="D3" s="1"/>
      <c r="E3" s="1"/>
      <c r="F3" s="1"/>
      <c r="G3" s="1"/>
      <c r="H3" s="1"/>
      <c r="I3" s="6"/>
      <c r="J3" s="6"/>
      <c r="K3" s="6"/>
      <c r="L3" s="6"/>
      <c r="M3" s="6"/>
    </row>
    <row r="4" spans="1:13" ht="15.75" x14ac:dyDescent="0.25">
      <c r="A4" s="1"/>
      <c r="B4" s="15" t="s">
        <v>354</v>
      </c>
      <c r="C4" s="16"/>
      <c r="D4" s="16"/>
      <c r="E4" s="16"/>
      <c r="F4" s="1"/>
      <c r="G4" s="1"/>
      <c r="H4" s="1"/>
      <c r="I4" s="6"/>
      <c r="J4" s="6"/>
      <c r="K4" s="6"/>
      <c r="L4" s="6"/>
      <c r="M4" s="6"/>
    </row>
    <row r="5" spans="1:13" ht="15.75" x14ac:dyDescent="0.25">
      <c r="A5" s="1"/>
      <c r="B5" s="18"/>
      <c r="C5" s="19"/>
      <c r="D5" s="19"/>
      <c r="E5" s="19"/>
      <c r="F5" s="1"/>
      <c r="G5" s="1"/>
      <c r="H5" s="1"/>
      <c r="I5" s="6"/>
      <c r="J5" s="6"/>
      <c r="K5" s="6"/>
      <c r="L5" s="6"/>
      <c r="M5" s="6"/>
    </row>
    <row r="6" spans="1:13" ht="15.75" thickBot="1" x14ac:dyDescent="0.3">
      <c r="A6" s="1"/>
      <c r="B6" s="17" t="s">
        <v>311</v>
      </c>
      <c r="C6" s="17">
        <v>2020</v>
      </c>
      <c r="D6" s="17">
        <v>2021</v>
      </c>
      <c r="E6" s="17"/>
      <c r="F6" s="1"/>
      <c r="G6" s="1"/>
      <c r="H6" s="1"/>
      <c r="I6" s="6"/>
      <c r="J6" s="6"/>
      <c r="K6" s="6"/>
      <c r="L6" s="6"/>
      <c r="M6" s="6"/>
    </row>
    <row r="7" spans="1:13" x14ac:dyDescent="0.25">
      <c r="A7" s="1"/>
      <c r="B7" s="3" t="s">
        <v>313</v>
      </c>
      <c r="C7" s="20">
        <v>5000000000</v>
      </c>
      <c r="D7" s="20"/>
      <c r="E7" s="3"/>
      <c r="F7" s="1"/>
      <c r="G7" s="1"/>
      <c r="H7" s="1"/>
      <c r="I7" s="6"/>
      <c r="J7" s="6"/>
      <c r="K7" s="6"/>
      <c r="L7" s="6"/>
      <c r="M7" s="6"/>
    </row>
    <row r="8" spans="1:13" x14ac:dyDescent="0.25">
      <c r="A8" s="1"/>
      <c r="B8" s="3" t="s">
        <v>314</v>
      </c>
      <c r="C8" s="20">
        <v>2486000000</v>
      </c>
      <c r="D8" s="20"/>
      <c r="E8" s="3"/>
      <c r="F8" s="1"/>
      <c r="G8" s="1"/>
      <c r="H8" s="1"/>
      <c r="I8" s="6"/>
      <c r="J8" s="6"/>
      <c r="K8" s="6"/>
      <c r="L8" s="6"/>
      <c r="M8" s="6"/>
    </row>
    <row r="9" spans="1:13" x14ac:dyDescent="0.25">
      <c r="A9" s="1"/>
      <c r="B9" s="3" t="s">
        <v>312</v>
      </c>
      <c r="C9" s="20">
        <v>15000000000</v>
      </c>
      <c r="D9" s="20">
        <v>12500000000</v>
      </c>
      <c r="E9" s="3"/>
      <c r="F9" s="1"/>
      <c r="G9" s="1"/>
      <c r="H9" s="1"/>
      <c r="I9" s="6"/>
      <c r="J9" s="6"/>
      <c r="K9" s="6"/>
      <c r="L9" s="6"/>
      <c r="M9" s="6"/>
    </row>
    <row r="10" spans="1:13" x14ac:dyDescent="0.25">
      <c r="A10" s="1"/>
      <c r="B10" s="3" t="s">
        <v>315</v>
      </c>
      <c r="C10" s="20">
        <v>6000000000</v>
      </c>
      <c r="D10" s="20"/>
      <c r="E10" s="3"/>
      <c r="F10" s="1"/>
      <c r="G10" s="1"/>
      <c r="H10" s="1"/>
      <c r="I10" s="6"/>
      <c r="J10" s="6"/>
      <c r="K10" s="6"/>
      <c r="L10" s="6"/>
      <c r="M10" s="6"/>
    </row>
    <row r="11" spans="1:13" ht="15.75" thickBot="1" x14ac:dyDescent="0.3">
      <c r="A11" s="1"/>
      <c r="B11" s="4" t="s">
        <v>0</v>
      </c>
      <c r="C11" s="14">
        <f>SUM(C7:C10)</f>
        <v>28486000000</v>
      </c>
      <c r="D11" s="14">
        <f>SUM(D7:D10)</f>
        <v>12500000000</v>
      </c>
      <c r="E11" s="2"/>
      <c r="F11" s="1"/>
      <c r="G11" s="1"/>
      <c r="H11" s="1"/>
      <c r="I11" s="6"/>
      <c r="J11" s="6"/>
      <c r="K11" s="6"/>
      <c r="L11" s="6"/>
      <c r="M11" s="6"/>
    </row>
    <row r="12" spans="1:13" x14ac:dyDescent="0.25">
      <c r="A12" s="1"/>
      <c r="B12" s="22" t="s">
        <v>316</v>
      </c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</row>
    <row r="13" spans="1:13" s="1" customFormat="1" x14ac:dyDescent="0.25">
      <c r="I13" s="6"/>
      <c r="J13" s="6"/>
      <c r="K13" s="6"/>
      <c r="L13" s="6"/>
      <c r="M13" s="6"/>
    </row>
    <row r="14" spans="1:13" s="1" customFormat="1" hidden="1" x14ac:dyDescent="0.25">
      <c r="A14" s="5"/>
      <c r="I14" s="6"/>
      <c r="J14" s="6"/>
      <c r="K14" s="6"/>
      <c r="L14" s="6"/>
      <c r="M14" s="6"/>
    </row>
    <row r="15" spans="1:13" s="1" customFormat="1" hidden="1" x14ac:dyDescent="0.25">
      <c r="A15" s="5"/>
      <c r="I15" s="6"/>
      <c r="J15" s="6"/>
      <c r="K15" s="6"/>
      <c r="L15" s="6"/>
      <c r="M15" s="6"/>
    </row>
    <row r="16" spans="1:13" s="1" customFormat="1" hidden="1" x14ac:dyDescent="0.25">
      <c r="A16" s="5"/>
      <c r="I16" s="6"/>
      <c r="J16" s="6"/>
      <c r="K16" s="6"/>
      <c r="L16" s="6"/>
      <c r="M16" s="6"/>
    </row>
    <row r="17" spans="1:13" s="1" customFormat="1" hidden="1" x14ac:dyDescent="0.25">
      <c r="A17" s="5"/>
      <c r="I17" s="6"/>
      <c r="J17" s="6"/>
      <c r="K17" s="6"/>
      <c r="L17" s="6"/>
      <c r="M17" s="6"/>
    </row>
    <row r="18" spans="1:13" s="1" customFormat="1" hidden="1" x14ac:dyDescent="0.25">
      <c r="A18" s="5"/>
      <c r="I18" s="6"/>
      <c r="J18" s="6"/>
      <c r="K18" s="6"/>
      <c r="L18" s="6"/>
      <c r="M18" s="6"/>
    </row>
    <row r="19" spans="1:13" s="1" customFormat="1" hidden="1" x14ac:dyDescent="0.25">
      <c r="A19" s="5"/>
      <c r="I19" s="6"/>
      <c r="J19" s="6"/>
      <c r="K19" s="6"/>
      <c r="L19" s="6"/>
      <c r="M19" s="6"/>
    </row>
    <row r="20" spans="1:13" s="1" customFormat="1" hidden="1" x14ac:dyDescent="0.25">
      <c r="A20" s="5"/>
      <c r="I20" s="6"/>
      <c r="J20" s="6"/>
      <c r="K20" s="6"/>
      <c r="L20" s="6"/>
      <c r="M20" s="6"/>
    </row>
    <row r="21" spans="1:13" s="1" customFormat="1" hidden="1" x14ac:dyDescent="0.25">
      <c r="A21" s="5"/>
      <c r="I21" s="6"/>
      <c r="J21" s="6"/>
      <c r="K21" s="6"/>
      <c r="L21" s="6"/>
      <c r="M21" s="6"/>
    </row>
    <row r="22" spans="1:13" s="1" customFormat="1" hidden="1" x14ac:dyDescent="0.25">
      <c r="A22" s="5"/>
      <c r="I22" s="6"/>
      <c r="J22" s="6"/>
      <c r="K22" s="6"/>
      <c r="L22" s="6"/>
      <c r="M22" s="6"/>
    </row>
    <row r="23" spans="1:13" s="1" customFormat="1" hidden="1" x14ac:dyDescent="0.25">
      <c r="A23" s="5"/>
      <c r="I23" s="6"/>
      <c r="J23" s="6"/>
      <c r="K23" s="6"/>
      <c r="L23" s="6"/>
      <c r="M23" s="6"/>
    </row>
    <row r="24" spans="1:13" s="1" customFormat="1" hidden="1" x14ac:dyDescent="0.25">
      <c r="A24" s="5"/>
      <c r="I24" s="6"/>
      <c r="J24" s="6"/>
      <c r="K24" s="6"/>
      <c r="L24" s="6"/>
      <c r="M24" s="6"/>
    </row>
    <row r="25" spans="1:13" s="1" customFormat="1" hidden="1" x14ac:dyDescent="0.25">
      <c r="A25" s="5"/>
      <c r="I25" s="6"/>
      <c r="J25" s="6"/>
      <c r="K25" s="6"/>
      <c r="L25" s="6"/>
      <c r="M25" s="6"/>
    </row>
    <row r="26" spans="1:13" s="1" customFormat="1" hidden="1" x14ac:dyDescent="0.25">
      <c r="A26" s="5"/>
      <c r="I26" s="6"/>
      <c r="J26" s="6"/>
      <c r="K26" s="6"/>
      <c r="L26" s="6"/>
      <c r="M26" s="6"/>
    </row>
    <row r="27" spans="1:13" s="1" customFormat="1" hidden="1" x14ac:dyDescent="0.25">
      <c r="A27" s="5"/>
      <c r="I27" s="6"/>
      <c r="J27" s="6"/>
      <c r="K27" s="6"/>
      <c r="L27" s="6"/>
      <c r="M27" s="6"/>
    </row>
    <row r="28" spans="1:13" s="1" customFormat="1" hidden="1" x14ac:dyDescent="0.25">
      <c r="A28" s="5"/>
      <c r="I28" s="6"/>
      <c r="J28" s="6"/>
      <c r="K28" s="6"/>
      <c r="L28" s="6"/>
      <c r="M28" s="6"/>
    </row>
    <row r="29" spans="1:13" s="1" customFormat="1" hidden="1" x14ac:dyDescent="0.25">
      <c r="A29" s="5"/>
      <c r="I29" s="6"/>
      <c r="J29" s="6"/>
      <c r="K29" s="6"/>
      <c r="L29" s="6"/>
      <c r="M29" s="6"/>
    </row>
    <row r="30" spans="1:13" s="1" customFormat="1" hidden="1" x14ac:dyDescent="0.25">
      <c r="A30" s="5"/>
      <c r="I30" s="6"/>
      <c r="J30" s="6"/>
      <c r="K30" s="6"/>
      <c r="L30" s="6"/>
      <c r="M30" s="6"/>
    </row>
    <row r="31" spans="1:13" s="1" customFormat="1" hidden="1" x14ac:dyDescent="0.25">
      <c r="A31" s="5"/>
      <c r="I31" s="6"/>
      <c r="J31" s="6"/>
      <c r="K31" s="6"/>
      <c r="L31" s="6"/>
      <c r="M31" s="6"/>
    </row>
    <row r="32" spans="1:13" s="1" customFormat="1" hidden="1" x14ac:dyDescent="0.25">
      <c r="A32" s="5"/>
      <c r="I32" s="6"/>
      <c r="J32" s="6"/>
      <c r="K32" s="6"/>
      <c r="L32" s="6"/>
      <c r="M32" s="6"/>
    </row>
    <row r="33" spans="1:13" s="1" customFormat="1" hidden="1" x14ac:dyDescent="0.25">
      <c r="A33" s="5"/>
      <c r="I33" s="6"/>
      <c r="J33" s="6"/>
      <c r="K33" s="6"/>
      <c r="L33" s="6"/>
      <c r="M33" s="6"/>
    </row>
    <row r="34" spans="1:13" s="1" customFormat="1" hidden="1" x14ac:dyDescent="0.25">
      <c r="A34" s="5"/>
      <c r="I34" s="6"/>
      <c r="J34" s="6"/>
      <c r="K34" s="6"/>
      <c r="L34" s="6"/>
      <c r="M34" s="6"/>
    </row>
    <row r="35" spans="1:13" s="1" customFormat="1" hidden="1" x14ac:dyDescent="0.25">
      <c r="A35"/>
      <c r="I35" s="6"/>
      <c r="J35" s="6"/>
      <c r="K35" s="6"/>
      <c r="L35" s="6"/>
      <c r="M35" s="6"/>
    </row>
    <row r="36" spans="1:13" s="1" customFormat="1" hidden="1" x14ac:dyDescent="0.25">
      <c r="A36"/>
      <c r="I36" s="6"/>
      <c r="J36" s="6"/>
      <c r="K36" s="6"/>
      <c r="L36" s="6"/>
      <c r="M36" s="6"/>
    </row>
    <row r="37" spans="1:13" s="1" customFormat="1" hidden="1" x14ac:dyDescent="0.25">
      <c r="A37"/>
      <c r="I37" s="6"/>
      <c r="J37" s="6"/>
      <c r="K37" s="6"/>
      <c r="L37" s="6"/>
      <c r="M37" s="6"/>
    </row>
    <row r="38" spans="1:13" s="1" customFormat="1" hidden="1" x14ac:dyDescent="0.25">
      <c r="A38"/>
      <c r="I38" s="6"/>
      <c r="J38" s="6"/>
      <c r="K38" s="6"/>
      <c r="L38" s="6"/>
      <c r="M38" s="6"/>
    </row>
    <row r="39" spans="1:13" s="1" customFormat="1" hidden="1" x14ac:dyDescent="0.25">
      <c r="A39"/>
      <c r="I39" s="6"/>
      <c r="J39" s="6"/>
      <c r="K39" s="6"/>
      <c r="L39" s="6"/>
      <c r="M39" s="6"/>
    </row>
    <row r="40" spans="1:13" s="1" customFormat="1" hidden="1" x14ac:dyDescent="0.25">
      <c r="A40"/>
      <c r="I40" s="6"/>
      <c r="J40" s="6"/>
      <c r="K40" s="6"/>
      <c r="L40" s="6"/>
      <c r="M40" s="6"/>
    </row>
    <row r="41" spans="1:13" s="1" customFormat="1" hidden="1" x14ac:dyDescent="0.25">
      <c r="A41"/>
      <c r="I41" s="6"/>
      <c r="J41" s="6"/>
      <c r="K41" s="6"/>
      <c r="L41" s="6"/>
      <c r="M41" s="6"/>
    </row>
    <row r="42" spans="1:13" s="1" customFormat="1" hidden="1" x14ac:dyDescent="0.25">
      <c r="A42"/>
      <c r="I42" s="6"/>
      <c r="J42" s="6"/>
      <c r="K42" s="6"/>
      <c r="L42" s="6"/>
      <c r="M42" s="6"/>
    </row>
    <row r="43" spans="1:13" s="1" customFormat="1" hidden="1" x14ac:dyDescent="0.25">
      <c r="A43"/>
      <c r="I43" s="6"/>
      <c r="J43" s="6"/>
      <c r="K43" s="6"/>
      <c r="L43" s="6"/>
      <c r="M43" s="6"/>
    </row>
    <row r="44" spans="1:13" s="1" customFormat="1" hidden="1" x14ac:dyDescent="0.25">
      <c r="A44"/>
      <c r="I44" s="6"/>
      <c r="J44" s="6"/>
      <c r="K44" s="6"/>
      <c r="L44" s="6"/>
      <c r="M44" s="6"/>
    </row>
    <row r="45" spans="1:13" s="1" customFormat="1" hidden="1" x14ac:dyDescent="0.25">
      <c r="A45"/>
      <c r="I45" s="6"/>
      <c r="J45" s="6"/>
      <c r="K45" s="6"/>
      <c r="L45" s="6"/>
      <c r="M45" s="6"/>
    </row>
    <row r="46" spans="1:13" s="1" customFormat="1" hidden="1" x14ac:dyDescent="0.25">
      <c r="A46"/>
      <c r="I46" s="6"/>
      <c r="J46" s="6"/>
      <c r="K46" s="6"/>
      <c r="L46" s="6"/>
      <c r="M46" s="6"/>
    </row>
    <row r="47" spans="1:13" s="1" customFormat="1" hidden="1" x14ac:dyDescent="0.25">
      <c r="A47"/>
      <c r="I47" s="6"/>
      <c r="J47" s="6"/>
      <c r="K47" s="6"/>
      <c r="L47" s="6"/>
      <c r="M47" s="6"/>
    </row>
    <row r="48" spans="1:13" s="1" customFormat="1" hidden="1" x14ac:dyDescent="0.25">
      <c r="A48"/>
      <c r="I48" s="6"/>
      <c r="J48" s="6"/>
      <c r="K48" s="6"/>
      <c r="L48" s="6"/>
      <c r="M48" s="6"/>
    </row>
    <row r="49" spans="1:13" s="1" customFormat="1" hidden="1" x14ac:dyDescent="0.25">
      <c r="A49"/>
      <c r="I49" s="6"/>
      <c r="J49" s="6"/>
      <c r="K49" s="6"/>
      <c r="L49" s="6"/>
      <c r="M49" s="6"/>
    </row>
    <row r="50" spans="1:13" s="1" customFormat="1" hidden="1" x14ac:dyDescent="0.25">
      <c r="A50"/>
      <c r="I50" s="6"/>
      <c r="J50" s="6"/>
      <c r="K50" s="6"/>
      <c r="L50" s="6"/>
      <c r="M50" s="6"/>
    </row>
    <row r="51" spans="1:13" s="1" customFormat="1" hidden="1" x14ac:dyDescent="0.25">
      <c r="A51"/>
      <c r="I51" s="6"/>
      <c r="J51" s="6"/>
      <c r="K51" s="6"/>
      <c r="L51" s="6"/>
      <c r="M51" s="6"/>
    </row>
    <row r="52" spans="1:13" s="1" customFormat="1" hidden="1" x14ac:dyDescent="0.25">
      <c r="A52"/>
      <c r="I52" s="6"/>
      <c r="J52" s="6"/>
      <c r="K52" s="6"/>
      <c r="L52" s="6"/>
      <c r="M52" s="6"/>
    </row>
    <row r="53" spans="1:13" s="1" customFormat="1" hidden="1" x14ac:dyDescent="0.25">
      <c r="A53"/>
      <c r="I53" s="6"/>
      <c r="J53" s="6"/>
      <c r="K53" s="6"/>
      <c r="L53" s="6"/>
      <c r="M53" s="6"/>
    </row>
    <row r="54" spans="1:13" hidden="1" x14ac:dyDescent="0.25"/>
    <row r="55" spans="1:13" hidden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727B-B266-4130-8C9C-3795FB68ED07}">
  <dimension ref="A1:R297"/>
  <sheetViews>
    <sheetView zoomScale="70" zoomScaleNormal="70" workbookViewId="0">
      <selection activeCell="C9" sqref="C9"/>
    </sheetView>
  </sheetViews>
  <sheetFormatPr defaultColWidth="0" defaultRowHeight="15" zeroHeight="1" x14ac:dyDescent="0.25"/>
  <cols>
    <col min="1" max="1" width="9.140625" customWidth="1"/>
    <col min="2" max="2" width="23.5703125" bestFit="1" customWidth="1"/>
    <col min="3" max="3" width="23.5703125" customWidth="1"/>
    <col min="4" max="4" width="28.85546875" bestFit="1" customWidth="1"/>
    <col min="5" max="5" width="23.140625" bestFit="1" customWidth="1"/>
    <col min="6" max="9" width="21.5703125" customWidth="1"/>
    <col min="10" max="10" width="21.5703125" style="25" customWidth="1"/>
    <col min="11" max="11" width="21" customWidth="1"/>
    <col min="12" max="13" width="9.140625" customWidth="1"/>
    <col min="14" max="18" width="0" hidden="1" customWidth="1"/>
    <col min="19" max="16384" width="9.140625" hidden="1"/>
  </cols>
  <sheetData>
    <row r="1" spans="1:13" x14ac:dyDescent="0.25">
      <c r="A1" s="1"/>
      <c r="B1" s="23"/>
      <c r="C1" s="23"/>
      <c r="D1" s="23"/>
      <c r="E1" s="23"/>
      <c r="F1" s="24"/>
      <c r="G1" s="24"/>
      <c r="H1" s="23"/>
      <c r="I1" s="23"/>
      <c r="J1" s="23"/>
      <c r="K1" s="1"/>
      <c r="L1" s="1"/>
      <c r="M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23"/>
      <c r="K2" s="1"/>
      <c r="L2" s="1"/>
      <c r="M2" s="1"/>
    </row>
    <row r="3" spans="1:13" ht="15.75" x14ac:dyDescent="0.25">
      <c r="A3" s="1"/>
      <c r="B3" s="15" t="s">
        <v>321</v>
      </c>
      <c r="C3" s="15"/>
      <c r="D3" s="15"/>
      <c r="E3" s="16"/>
      <c r="F3" s="16"/>
      <c r="G3" s="16"/>
      <c r="H3" s="16"/>
      <c r="I3" s="16"/>
      <c r="J3" s="16"/>
      <c r="K3" s="16"/>
      <c r="L3" s="1"/>
      <c r="M3" s="1"/>
    </row>
    <row r="4" spans="1:13" ht="15.75" x14ac:dyDescent="0.25">
      <c r="A4" s="1"/>
      <c r="B4" s="18"/>
      <c r="C4" s="18"/>
      <c r="D4" s="18"/>
      <c r="E4" s="19"/>
      <c r="F4" s="19"/>
      <c r="G4" s="19"/>
      <c r="H4" s="19"/>
      <c r="I4" s="19"/>
      <c r="J4" s="19"/>
      <c r="K4" s="19"/>
      <c r="L4" s="1"/>
      <c r="M4" s="1"/>
    </row>
    <row r="5" spans="1:13" ht="15.75" thickBot="1" x14ac:dyDescent="0.3">
      <c r="A5" s="1"/>
      <c r="B5" s="26" t="s">
        <v>1</v>
      </c>
      <c r="C5" s="26" t="s">
        <v>352</v>
      </c>
      <c r="D5" s="26" t="s">
        <v>353</v>
      </c>
      <c r="E5" s="26" t="s">
        <v>2</v>
      </c>
      <c r="F5" s="26" t="s">
        <v>293</v>
      </c>
      <c r="G5" s="26" t="s">
        <v>318</v>
      </c>
      <c r="H5" s="26" t="s">
        <v>319</v>
      </c>
      <c r="I5" s="26" t="s">
        <v>317</v>
      </c>
      <c r="J5" s="26" t="s">
        <v>315</v>
      </c>
      <c r="K5" s="26" t="s">
        <v>310</v>
      </c>
      <c r="L5" s="1"/>
      <c r="M5" s="1"/>
    </row>
    <row r="6" spans="1:13" x14ac:dyDescent="0.25">
      <c r="A6" s="1"/>
      <c r="B6" s="8" t="s">
        <v>93</v>
      </c>
      <c r="C6" s="8" t="s">
        <v>297</v>
      </c>
      <c r="D6" s="8" t="s">
        <v>332</v>
      </c>
      <c r="E6" s="10">
        <v>32443</v>
      </c>
      <c r="F6" s="12">
        <f t="shared" ref="F6:F69" si="0">E6/SUM($E$6:$E$295)</f>
        <v>3.1438620945081208E-3</v>
      </c>
      <c r="G6" s="21">
        <f>$F6*Totalt!$C$7*0.7</f>
        <v>11003517.330778422</v>
      </c>
      <c r="H6" s="21">
        <f>$F6*Totalt!$C$8*0.7</f>
        <v>5470948.8168630321</v>
      </c>
      <c r="I6" s="21">
        <f>$F6*Totalt!$C$9*0.7</f>
        <v>33010551.992335267</v>
      </c>
      <c r="J6" s="21">
        <f>$F6*Totalt!$C$10*0.5</f>
        <v>9431586.2835243624</v>
      </c>
      <c r="K6" s="9">
        <f t="shared" ref="K6:K69" si="1">SUM(G6:J6)</f>
        <v>58916604.423501089</v>
      </c>
      <c r="L6" s="1"/>
      <c r="M6" s="1"/>
    </row>
    <row r="7" spans="1:13" x14ac:dyDescent="0.25">
      <c r="A7" s="1"/>
      <c r="B7" s="8" t="s">
        <v>94</v>
      </c>
      <c r="C7" s="8" t="s">
        <v>297</v>
      </c>
      <c r="D7" s="8" t="s">
        <v>332</v>
      </c>
      <c r="E7" s="10">
        <v>66750</v>
      </c>
      <c r="F7" s="12">
        <f t="shared" si="0"/>
        <v>6.4683535680552682E-3</v>
      </c>
      <c r="G7" s="21">
        <f>$F7*Totalt!$C$7*0.7</f>
        <v>22639237.488193437</v>
      </c>
      <c r="H7" s="21">
        <f>$F7*Totalt!$C$8*0.7</f>
        <v>11256228.879129777</v>
      </c>
      <c r="I7" s="21">
        <f>$F7*Totalt!$C$9*0.7</f>
        <v>67917712.464580312</v>
      </c>
      <c r="J7" s="21">
        <f>$F7*Totalt!$C$10*0.5</f>
        <v>19405060.704165805</v>
      </c>
      <c r="K7" s="9">
        <f t="shared" si="1"/>
        <v>121218239.53606932</v>
      </c>
      <c r="L7" s="1"/>
      <c r="M7" s="1"/>
    </row>
    <row r="8" spans="1:13" x14ac:dyDescent="0.25">
      <c r="A8" s="1"/>
      <c r="B8" s="8" t="s">
        <v>95</v>
      </c>
      <c r="C8" s="8" t="s">
        <v>297</v>
      </c>
      <c r="D8" s="8" t="s">
        <v>332</v>
      </c>
      <c r="E8" s="10">
        <v>13444</v>
      </c>
      <c r="F8" s="12">
        <f t="shared" si="0"/>
        <v>1.3027797059016483E-3</v>
      </c>
      <c r="G8" s="21">
        <f>$F8*Totalt!$C$7*0.7</f>
        <v>4559728.9706557691</v>
      </c>
      <c r="H8" s="21">
        <f>$F8*Totalt!$C$8*0.7</f>
        <v>2267097.2442100486</v>
      </c>
      <c r="I8" s="21">
        <f>$F8*Totalt!$C$9*0.7</f>
        <v>13679186.911967307</v>
      </c>
      <c r="J8" s="21">
        <f>$F8*Totalt!$C$10*0.5</f>
        <v>3908339.1177049452</v>
      </c>
      <c r="K8" s="9">
        <f t="shared" si="1"/>
        <v>24414352.244538072</v>
      </c>
      <c r="L8" s="1"/>
      <c r="M8" s="1"/>
    </row>
    <row r="9" spans="1:13" x14ac:dyDescent="0.25">
      <c r="A9" s="1"/>
      <c r="B9" s="8" t="s">
        <v>96</v>
      </c>
      <c r="C9" s="8" t="s">
        <v>297</v>
      </c>
      <c r="D9" s="8" t="s">
        <v>332</v>
      </c>
      <c r="E9" s="10">
        <v>29663</v>
      </c>
      <c r="F9" s="12">
        <f t="shared" si="0"/>
        <v>2.8744684927224482E-3</v>
      </c>
      <c r="G9" s="21">
        <f>$F9*Totalt!$C$7*0.7</f>
        <v>10060639.724528568</v>
      </c>
      <c r="H9" s="21">
        <f>$F9*Totalt!$C$8*0.7</f>
        <v>5002150.071035604</v>
      </c>
      <c r="I9" s="21">
        <f>$F9*Totalt!$C$9*0.7</f>
        <v>30181919.173585705</v>
      </c>
      <c r="J9" s="21">
        <f>$F9*Totalt!$C$10*0.5</f>
        <v>8623405.4781673439</v>
      </c>
      <c r="K9" s="9">
        <f t="shared" si="1"/>
        <v>53868114.447317213</v>
      </c>
      <c r="L9" s="1"/>
      <c r="M9" s="1"/>
    </row>
    <row r="10" spans="1:13" x14ac:dyDescent="0.25">
      <c r="A10" s="1"/>
      <c r="B10" s="8" t="s">
        <v>97</v>
      </c>
      <c r="C10" s="8" t="s">
        <v>297</v>
      </c>
      <c r="D10" s="8" t="s">
        <v>332</v>
      </c>
      <c r="E10" s="10">
        <v>17448</v>
      </c>
      <c r="F10" s="12">
        <f t="shared" si="0"/>
        <v>1.6907840158116602E-3</v>
      </c>
      <c r="G10" s="21">
        <f>$F10*Totalt!$C$7*0.7</f>
        <v>5917744.0553408097</v>
      </c>
      <c r="H10" s="21">
        <f>$F10*Totalt!$C$8*0.7</f>
        <v>2942302.3443154511</v>
      </c>
      <c r="I10" s="21">
        <f>$F10*Totalt!$C$9*0.7</f>
        <v>17753232.166022431</v>
      </c>
      <c r="J10" s="21">
        <f>$F10*Totalt!$C$10*0.5</f>
        <v>5072352.047434981</v>
      </c>
      <c r="K10" s="9">
        <f t="shared" si="1"/>
        <v>31685630.613113675</v>
      </c>
      <c r="L10" s="1"/>
      <c r="M10" s="1"/>
    </row>
    <row r="11" spans="1:13" x14ac:dyDescent="0.25">
      <c r="A11" s="1"/>
      <c r="B11" s="8" t="s">
        <v>224</v>
      </c>
      <c r="C11" s="8" t="s">
        <v>303</v>
      </c>
      <c r="D11" s="8" t="s">
        <v>346</v>
      </c>
      <c r="E11" s="10">
        <v>23185</v>
      </c>
      <c r="F11" s="12">
        <f t="shared" si="0"/>
        <v>2.2467232580578485E-3</v>
      </c>
      <c r="G11" s="21">
        <f>$F11*Totalt!$C$7*0.7</f>
        <v>7863531.4032024685</v>
      </c>
      <c r="H11" s="21">
        <f>$F11*Totalt!$C$8*0.7</f>
        <v>3909747.8136722678</v>
      </c>
      <c r="I11" s="21">
        <f>$F11*Totalt!$C$9*0.7</f>
        <v>23590594.209607407</v>
      </c>
      <c r="J11" s="21">
        <f>$F11*Totalt!$C$10*0.5</f>
        <v>6740169.7741735457</v>
      </c>
      <c r="K11" s="9">
        <f t="shared" si="1"/>
        <v>42104043.200655684</v>
      </c>
      <c r="L11" s="1"/>
      <c r="M11" s="1"/>
    </row>
    <row r="12" spans="1:13" x14ac:dyDescent="0.25">
      <c r="A12" s="1"/>
      <c r="B12" s="8" t="s">
        <v>225</v>
      </c>
      <c r="C12" s="8" t="s">
        <v>303</v>
      </c>
      <c r="D12" s="8" t="s">
        <v>346</v>
      </c>
      <c r="E12" s="10">
        <v>52505</v>
      </c>
      <c r="F12" s="12">
        <f t="shared" si="0"/>
        <v>5.0879536193369568E-3</v>
      </c>
      <c r="G12" s="21">
        <f>$F12*Totalt!$C$7*0.7</f>
        <v>17807837.667679347</v>
      </c>
      <c r="H12" s="21">
        <f>$F12*Totalt!$C$8*0.7</f>
        <v>8854056.8883701712</v>
      </c>
      <c r="I12" s="21">
        <f>$F12*Totalt!$C$9*0.7</f>
        <v>53423513.003038041</v>
      </c>
      <c r="J12" s="21">
        <f>$F12*Totalt!$C$10*0.5</f>
        <v>15263860.858010871</v>
      </c>
      <c r="K12" s="9">
        <f t="shared" si="1"/>
        <v>95349268.417098433</v>
      </c>
      <c r="L12" s="1"/>
      <c r="M12" s="1"/>
    </row>
    <row r="13" spans="1:13" x14ac:dyDescent="0.25">
      <c r="A13" s="1"/>
      <c r="B13" s="8" t="s">
        <v>226</v>
      </c>
      <c r="C13" s="8" t="s">
        <v>303</v>
      </c>
      <c r="D13" s="8" t="s">
        <v>346</v>
      </c>
      <c r="E13" s="10">
        <v>59382</v>
      </c>
      <c r="F13" s="12">
        <f t="shared" si="0"/>
        <v>5.7543636191499312E-3</v>
      </c>
      <c r="G13" s="21">
        <f>$F13*Totalt!$C$7*0.7</f>
        <v>20140272.667024758</v>
      </c>
      <c r="H13" s="21">
        <f>$F13*Totalt!$C$8*0.7</f>
        <v>10013743.570044709</v>
      </c>
      <c r="I13" s="21">
        <f>$F13*Totalt!$C$9*0.7</f>
        <v>60420818.001074277</v>
      </c>
      <c r="J13" s="21">
        <f>$F13*Totalt!$C$10*0.5</f>
        <v>17263090.857449792</v>
      </c>
      <c r="K13" s="9">
        <f t="shared" si="1"/>
        <v>107837925.09559354</v>
      </c>
      <c r="L13" s="1"/>
      <c r="M13" s="1"/>
    </row>
    <row r="14" spans="1:13" x14ac:dyDescent="0.25">
      <c r="A14" s="1"/>
      <c r="B14" s="8" t="s">
        <v>227</v>
      </c>
      <c r="C14" s="8" t="s">
        <v>303</v>
      </c>
      <c r="D14" s="8" t="s">
        <v>346</v>
      </c>
      <c r="E14" s="10">
        <v>10311</v>
      </c>
      <c r="F14" s="12">
        <f t="shared" si="0"/>
        <v>9.9917893093959351E-4</v>
      </c>
      <c r="G14" s="21">
        <f>$F14*Totalt!$C$7*0.7</f>
        <v>3497126.2582885772</v>
      </c>
      <c r="H14" s="21">
        <f>$F14*Totalt!$C$8*0.7</f>
        <v>1738771.1756210804</v>
      </c>
      <c r="I14" s="21">
        <f>$F14*Totalt!$C$9*0.7</f>
        <v>10491378.774865732</v>
      </c>
      <c r="J14" s="21">
        <f>$F14*Totalt!$C$10*0.5</f>
        <v>2997536.7928187805</v>
      </c>
      <c r="K14" s="9">
        <f t="shared" si="1"/>
        <v>18724813.001594171</v>
      </c>
      <c r="L14" s="1"/>
      <c r="M14" s="1"/>
    </row>
    <row r="15" spans="1:13" x14ac:dyDescent="0.25">
      <c r="A15" s="1"/>
      <c r="B15" s="8" t="s">
        <v>228</v>
      </c>
      <c r="C15" s="8" t="s">
        <v>303</v>
      </c>
      <c r="D15" s="8" t="s">
        <v>346</v>
      </c>
      <c r="E15" s="10">
        <v>15469</v>
      </c>
      <c r="F15" s="12">
        <f t="shared" si="0"/>
        <v>1.4990106568426509E-3</v>
      </c>
      <c r="G15" s="21">
        <f>$F15*Totalt!$C$7*0.7</f>
        <v>5246537.298949278</v>
      </c>
      <c r="H15" s="21">
        <f>$F15*Totalt!$C$8*0.7</f>
        <v>2608578.3450375809</v>
      </c>
      <c r="I15" s="21">
        <f>$F15*Totalt!$C$9*0.7</f>
        <v>15739611.896847835</v>
      </c>
      <c r="J15" s="21">
        <f>$F15*Totalt!$C$10*0.5</f>
        <v>4497031.9705279525</v>
      </c>
      <c r="K15" s="9">
        <f t="shared" si="1"/>
        <v>28091759.51136265</v>
      </c>
      <c r="L15" s="1"/>
      <c r="M15" s="1"/>
    </row>
    <row r="16" spans="1:13" x14ac:dyDescent="0.25">
      <c r="A16" s="1"/>
      <c r="B16" s="8" t="s">
        <v>229</v>
      </c>
      <c r="C16" s="8" t="s">
        <v>303</v>
      </c>
      <c r="D16" s="8" t="s">
        <v>346</v>
      </c>
      <c r="E16" s="10">
        <v>15818</v>
      </c>
      <c r="F16" s="12">
        <f t="shared" si="0"/>
        <v>1.5328302133258162E-3</v>
      </c>
      <c r="G16" s="21">
        <f>$F16*Totalt!$C$7*0.7</f>
        <v>5364905.7466403563</v>
      </c>
      <c r="H16" s="21">
        <f>$F16*Totalt!$C$8*0.7</f>
        <v>2667431.1372295851</v>
      </c>
      <c r="I16" s="21">
        <f>$F16*Totalt!$C$9*0.7</f>
        <v>16094717.239921069</v>
      </c>
      <c r="J16" s="21">
        <f>$F16*Totalt!$C$10*0.5</f>
        <v>4598490.6399774486</v>
      </c>
      <c r="K16" s="9">
        <f t="shared" si="1"/>
        <v>28725544.763768457</v>
      </c>
      <c r="L16" s="1"/>
      <c r="M16" s="1"/>
    </row>
    <row r="17" spans="1:13" x14ac:dyDescent="0.25">
      <c r="A17" s="1"/>
      <c r="B17" s="8" t="s">
        <v>230</v>
      </c>
      <c r="C17" s="8" t="s">
        <v>303</v>
      </c>
      <c r="D17" s="8" t="s">
        <v>346</v>
      </c>
      <c r="E17" s="10">
        <v>26921</v>
      </c>
      <c r="F17" s="12">
        <f t="shared" si="0"/>
        <v>2.6087572495223353E-3</v>
      </c>
      <c r="G17" s="21">
        <f>$F17*Totalt!$C$7*0.7</f>
        <v>9130650.3733281717</v>
      </c>
      <c r="H17" s="21">
        <f>$F17*Totalt!$C$8*0.7</f>
        <v>4539759.3656187672</v>
      </c>
      <c r="I17" s="21">
        <f>$F17*Totalt!$C$9*0.7</f>
        <v>27391951.119984519</v>
      </c>
      <c r="J17" s="21">
        <f>$F17*Totalt!$C$10*0.5</f>
        <v>7826271.7485670056</v>
      </c>
      <c r="K17" s="9">
        <f t="shared" si="1"/>
        <v>48888632.607498467</v>
      </c>
      <c r="L17" s="1"/>
      <c r="M17" s="1"/>
    </row>
    <row r="18" spans="1:13" x14ac:dyDescent="0.25">
      <c r="A18" s="1"/>
      <c r="B18" s="8" t="s">
        <v>231</v>
      </c>
      <c r="C18" s="8" t="s">
        <v>303</v>
      </c>
      <c r="D18" s="8" t="s">
        <v>346</v>
      </c>
      <c r="E18" s="10">
        <v>10087</v>
      </c>
      <c r="F18" s="12">
        <f t="shared" si="0"/>
        <v>9.7747239611945306E-4</v>
      </c>
      <c r="G18" s="21">
        <f>$F18*Totalt!$C$7*0.7</f>
        <v>3421153.3864180855</v>
      </c>
      <c r="H18" s="21">
        <f>$F18*Totalt!$C$8*0.7</f>
        <v>1700997.4637270723</v>
      </c>
      <c r="I18" s="21">
        <f>$F18*Totalt!$C$9*0.7</f>
        <v>10263460.159254257</v>
      </c>
      <c r="J18" s="21">
        <f>$F18*Totalt!$C$10*0.5</f>
        <v>2932417.188358359</v>
      </c>
      <c r="K18" s="9">
        <f t="shared" si="1"/>
        <v>18318028.197757773</v>
      </c>
      <c r="L18" s="1"/>
      <c r="M18" s="1"/>
    </row>
    <row r="19" spans="1:13" x14ac:dyDescent="0.25">
      <c r="A19" s="1"/>
      <c r="B19" s="8" t="s">
        <v>232</v>
      </c>
      <c r="C19" s="8" t="s">
        <v>303</v>
      </c>
      <c r="D19" s="8" t="s">
        <v>346</v>
      </c>
      <c r="E19" s="10">
        <v>20414</v>
      </c>
      <c r="F19" s="12">
        <f t="shared" si="0"/>
        <v>1.9782017938319136E-3</v>
      </c>
      <c r="G19" s="21">
        <f>$F19*Totalt!$C$7*0.7</f>
        <v>6923706.2784116967</v>
      </c>
      <c r="H19" s="21">
        <f>$F19*Totalt!$C$8*0.7</f>
        <v>3442466.7616262957</v>
      </c>
      <c r="I19" s="21">
        <f>$F19*Totalt!$C$9*0.7</f>
        <v>20771118.835235093</v>
      </c>
      <c r="J19" s="21">
        <f>$F19*Totalt!$C$10*0.5</f>
        <v>5934605.3814957403</v>
      </c>
      <c r="K19" s="9">
        <f t="shared" si="1"/>
        <v>37071897.256768823</v>
      </c>
      <c r="L19" s="1"/>
      <c r="M19" s="1"/>
    </row>
    <row r="20" spans="1:13" x14ac:dyDescent="0.25">
      <c r="A20" s="1"/>
      <c r="B20" s="8" t="s">
        <v>233</v>
      </c>
      <c r="C20" s="8" t="s">
        <v>303</v>
      </c>
      <c r="D20" s="8" t="s">
        <v>346</v>
      </c>
      <c r="E20" s="10">
        <v>6920</v>
      </c>
      <c r="F20" s="12">
        <f t="shared" si="0"/>
        <v>6.705768792650555E-4</v>
      </c>
      <c r="G20" s="21">
        <f>$F20*Totalt!$C$7*0.7</f>
        <v>2347019.0774276941</v>
      </c>
      <c r="H20" s="21">
        <f>$F20*Totalt!$C$8*0.7</f>
        <v>1166937.8852970495</v>
      </c>
      <c r="I20" s="21">
        <f>$F20*Totalt!$C$9*0.7</f>
        <v>7041057.2322830828</v>
      </c>
      <c r="J20" s="21">
        <f>$F20*Totalt!$C$10*0.5</f>
        <v>2011730.6377951666</v>
      </c>
      <c r="K20" s="9">
        <f t="shared" si="1"/>
        <v>12566744.832802994</v>
      </c>
      <c r="L20" s="1"/>
      <c r="M20" s="1"/>
    </row>
    <row r="21" spans="1:13" x14ac:dyDescent="0.25">
      <c r="A21" s="1"/>
      <c r="B21" s="8" t="s">
        <v>234</v>
      </c>
      <c r="C21" s="8" t="s">
        <v>303</v>
      </c>
      <c r="D21" s="8" t="s">
        <v>346</v>
      </c>
      <c r="E21" s="10">
        <v>10964</v>
      </c>
      <c r="F21" s="12">
        <f t="shared" si="0"/>
        <v>1.0624573561072352E-3</v>
      </c>
      <c r="G21" s="21">
        <f>$F21*Totalt!$C$7*0.7</f>
        <v>3718600.7463753228</v>
      </c>
      <c r="H21" s="21">
        <f>$F21*Totalt!$C$8*0.7</f>
        <v>1848888.2910978105</v>
      </c>
      <c r="I21" s="21">
        <f>$F21*Totalt!$C$9*0.7</f>
        <v>11155802.239125969</v>
      </c>
      <c r="J21" s="21">
        <f>$F21*Totalt!$C$10*0.5</f>
        <v>3187372.0683217058</v>
      </c>
      <c r="K21" s="9">
        <f t="shared" si="1"/>
        <v>19910663.344920807</v>
      </c>
      <c r="L21" s="1"/>
      <c r="M21" s="1"/>
    </row>
    <row r="22" spans="1:13" x14ac:dyDescent="0.25">
      <c r="A22" s="1"/>
      <c r="B22" s="8" t="s">
        <v>235</v>
      </c>
      <c r="C22" s="8" t="s">
        <v>303</v>
      </c>
      <c r="D22" s="8" t="s">
        <v>346</v>
      </c>
      <c r="E22" s="10">
        <v>10886</v>
      </c>
      <c r="F22" s="12">
        <f t="shared" si="0"/>
        <v>1.0548988305895078E-3</v>
      </c>
      <c r="G22" s="21">
        <f>$F22*Totalt!$C$7*0.7</f>
        <v>3692145.9070632774</v>
      </c>
      <c r="H22" s="21">
        <f>$F22*Totalt!$C$8*0.7</f>
        <v>1835734.9449918615</v>
      </c>
      <c r="I22" s="21">
        <f>$F22*Totalt!$C$9*0.7</f>
        <v>11076437.721189832</v>
      </c>
      <c r="J22" s="21">
        <f>$F22*Totalt!$C$10*0.5</f>
        <v>3164696.4917685236</v>
      </c>
      <c r="K22" s="9">
        <f t="shared" si="1"/>
        <v>19769015.065013494</v>
      </c>
      <c r="L22" s="1"/>
      <c r="M22" s="1"/>
    </row>
    <row r="23" spans="1:13" x14ac:dyDescent="0.25">
      <c r="A23" s="1"/>
      <c r="B23" s="8" t="s">
        <v>236</v>
      </c>
      <c r="C23" s="8" t="s">
        <v>303</v>
      </c>
      <c r="D23" s="8" t="s">
        <v>346</v>
      </c>
      <c r="E23" s="10">
        <v>11112</v>
      </c>
      <c r="F23" s="12">
        <f t="shared" si="0"/>
        <v>1.0767991737562568E-3</v>
      </c>
      <c r="G23" s="21">
        <f>$F23*Totalt!$C$7*0.7</f>
        <v>3768797.1081468989</v>
      </c>
      <c r="H23" s="21">
        <f>$F23*Totalt!$C$8*0.7</f>
        <v>1873845.9221706379</v>
      </c>
      <c r="I23" s="21">
        <f>$F23*Totalt!$C$9*0.7</f>
        <v>11306391.324440695</v>
      </c>
      <c r="J23" s="21">
        <f>$F23*Totalt!$C$10*0.5</f>
        <v>3230397.5212687706</v>
      </c>
      <c r="K23" s="9">
        <f t="shared" si="1"/>
        <v>20179431.876027003</v>
      </c>
      <c r="L23" s="1"/>
      <c r="M23" s="1"/>
    </row>
    <row r="24" spans="1:13" x14ac:dyDescent="0.25">
      <c r="A24" s="1"/>
      <c r="B24" s="8" t="s">
        <v>237</v>
      </c>
      <c r="C24" s="8" t="s">
        <v>303</v>
      </c>
      <c r="D24" s="8" t="s">
        <v>346</v>
      </c>
      <c r="E24" s="10">
        <v>6792</v>
      </c>
      <c r="F24" s="12">
        <f t="shared" si="0"/>
        <v>6.5817314508211805E-4</v>
      </c>
      <c r="G24" s="21">
        <f>$F24*Totalt!$C$7*0.7</f>
        <v>2303606.007787413</v>
      </c>
      <c r="H24" s="21">
        <f>$F24*Totalt!$C$8*0.7</f>
        <v>1145352.9070719017</v>
      </c>
      <c r="I24" s="21">
        <f>$F24*Totalt!$C$9*0.7</f>
        <v>6910818.0233622389</v>
      </c>
      <c r="J24" s="21">
        <f>$F24*Totalt!$C$10*0.5</f>
        <v>1974519.4352463542</v>
      </c>
      <c r="K24" s="9">
        <f t="shared" si="1"/>
        <v>12334296.373467907</v>
      </c>
      <c r="L24" s="1"/>
      <c r="M24" s="1"/>
    </row>
    <row r="25" spans="1:13" x14ac:dyDescent="0.25">
      <c r="A25" s="1"/>
      <c r="B25" s="8" t="s">
        <v>238</v>
      </c>
      <c r="C25" s="8" t="s">
        <v>303</v>
      </c>
      <c r="D25" s="8" t="s">
        <v>346</v>
      </c>
      <c r="E25" s="10">
        <v>7029</v>
      </c>
      <c r="F25" s="12">
        <f t="shared" si="0"/>
        <v>6.8113943415521318E-4</v>
      </c>
      <c r="G25" s="21">
        <f>$F25*Totalt!$C$7*0.7</f>
        <v>2383988.0195432459</v>
      </c>
      <c r="H25" s="21">
        <f>$F25*Totalt!$C$8*0.7</f>
        <v>1185318.8433169019</v>
      </c>
      <c r="I25" s="21">
        <f>$F25*Totalt!$C$9*0.7</f>
        <v>7151964.0586297382</v>
      </c>
      <c r="J25" s="21">
        <f>$F25*Totalt!$C$10*0.5</f>
        <v>2043418.3024656395</v>
      </c>
      <c r="K25" s="9">
        <f t="shared" si="1"/>
        <v>12764689.223955527</v>
      </c>
      <c r="L25" s="1"/>
      <c r="M25" s="1"/>
    </row>
    <row r="26" spans="1:13" x14ac:dyDescent="0.25">
      <c r="A26" s="1"/>
      <c r="B26" s="8" t="s">
        <v>92</v>
      </c>
      <c r="C26" s="8" t="s">
        <v>92</v>
      </c>
      <c r="D26" s="8" t="s">
        <v>331</v>
      </c>
      <c r="E26" s="10">
        <v>59636</v>
      </c>
      <c r="F26" s="12">
        <f t="shared" si="0"/>
        <v>5.7789772791691976E-3</v>
      </c>
      <c r="G26" s="21">
        <f>$F26*Totalt!$C$7*0.7</f>
        <v>20226420.477092188</v>
      </c>
      <c r="H26" s="21">
        <f>$F26*Totalt!$C$8*0.7</f>
        <v>10056576.261210237</v>
      </c>
      <c r="I26" s="21">
        <f>$F26*Totalt!$C$9*0.7</f>
        <v>60679261.431276575</v>
      </c>
      <c r="J26" s="21">
        <f>$F26*Totalt!$C$10*0.5</f>
        <v>17336931.837507594</v>
      </c>
      <c r="K26" s="9">
        <f t="shared" si="1"/>
        <v>108299190.00708659</v>
      </c>
      <c r="L26" s="1"/>
      <c r="M26" s="1"/>
    </row>
    <row r="27" spans="1:13" x14ac:dyDescent="0.25">
      <c r="A27" s="1"/>
      <c r="B27" s="8" t="s">
        <v>239</v>
      </c>
      <c r="C27" s="8" t="s">
        <v>304</v>
      </c>
      <c r="D27" s="8" t="s">
        <v>347</v>
      </c>
      <c r="E27" s="10">
        <v>26889</v>
      </c>
      <c r="F27" s="12">
        <f t="shared" si="0"/>
        <v>2.6056563159766008E-3</v>
      </c>
      <c r="G27" s="21">
        <f>$F27*Totalt!$C$7*0.7</f>
        <v>9119797.105918102</v>
      </c>
      <c r="H27" s="21">
        <f>$F27*Totalt!$C$8*0.7</f>
        <v>4534363.1210624808</v>
      </c>
      <c r="I27" s="21">
        <f>$F27*Totalt!$C$9*0.7</f>
        <v>27359391.317754306</v>
      </c>
      <c r="J27" s="21">
        <f>$F27*Totalt!$C$10*0.5</f>
        <v>7816968.9479298024</v>
      </c>
      <c r="K27" s="9">
        <f t="shared" si="1"/>
        <v>48830520.492664687</v>
      </c>
      <c r="L27" s="1"/>
      <c r="M27" s="1"/>
    </row>
    <row r="28" spans="1:13" x14ac:dyDescent="0.25">
      <c r="A28" s="1"/>
      <c r="B28" s="8" t="s">
        <v>240</v>
      </c>
      <c r="C28" s="8" t="s">
        <v>304</v>
      </c>
      <c r="D28" s="8" t="s">
        <v>347</v>
      </c>
      <c r="E28" s="10">
        <v>102355</v>
      </c>
      <c r="F28" s="12">
        <f t="shared" si="0"/>
        <v>9.9186266585512654E-3</v>
      </c>
      <c r="G28" s="21">
        <f>$F28*Totalt!$C$7*0.7</f>
        <v>34715193.304929428</v>
      </c>
      <c r="H28" s="21">
        <f>$F28*Totalt!$C$8*0.7</f>
        <v>17260394.111210912</v>
      </c>
      <c r="I28" s="21">
        <f>$F28*Totalt!$C$9*0.7</f>
        <v>104145579.91478829</v>
      </c>
      <c r="J28" s="21">
        <f>$F28*Totalt!$C$10*0.5</f>
        <v>29755879.975653797</v>
      </c>
      <c r="K28" s="9">
        <f t="shared" si="1"/>
        <v>185877047.30658242</v>
      </c>
      <c r="L28" s="1"/>
      <c r="M28" s="1"/>
    </row>
    <row r="29" spans="1:13" x14ac:dyDescent="0.25">
      <c r="A29" s="1"/>
      <c r="B29" s="8" t="s">
        <v>241</v>
      </c>
      <c r="C29" s="8" t="s">
        <v>304</v>
      </c>
      <c r="D29" s="8" t="s">
        <v>347</v>
      </c>
      <c r="E29" s="10">
        <v>9593</v>
      </c>
      <c r="F29" s="12">
        <f t="shared" si="0"/>
        <v>9.2960173450717877E-4</v>
      </c>
      <c r="G29" s="21">
        <f>$F29*Totalt!$C$7*0.7</f>
        <v>3253606.0707751252</v>
      </c>
      <c r="H29" s="21">
        <f>$F29*Totalt!$C$8*0.7</f>
        <v>1617692.9383893923</v>
      </c>
      <c r="I29" s="21">
        <f>$F29*Totalt!$C$9*0.7</f>
        <v>9760818.2123253755</v>
      </c>
      <c r="J29" s="21">
        <f>$F29*Totalt!$C$10*0.5</f>
        <v>2788805.2035215362</v>
      </c>
      <c r="K29" s="9">
        <f t="shared" si="1"/>
        <v>17420922.42501143</v>
      </c>
      <c r="L29" s="1"/>
      <c r="M29" s="1"/>
    </row>
    <row r="30" spans="1:13" x14ac:dyDescent="0.25">
      <c r="A30" s="1"/>
      <c r="B30" s="8" t="s">
        <v>242</v>
      </c>
      <c r="C30" s="8" t="s">
        <v>304</v>
      </c>
      <c r="D30" s="8" t="s">
        <v>347</v>
      </c>
      <c r="E30" s="10">
        <v>37548</v>
      </c>
      <c r="F30" s="12">
        <f t="shared" si="0"/>
        <v>3.6385578992260553E-3</v>
      </c>
      <c r="G30" s="21">
        <f>$F30*Totalt!$C$7*0.7</f>
        <v>12734952.647291193</v>
      </c>
      <c r="H30" s="21">
        <f>$F30*Totalt!$C$8*0.7</f>
        <v>6331818.4562331811</v>
      </c>
      <c r="I30" s="21">
        <f>$F30*Totalt!$C$9*0.7</f>
        <v>38204857.94187358</v>
      </c>
      <c r="J30" s="21">
        <f>$F30*Totalt!$C$10*0.5</f>
        <v>10915673.697678166</v>
      </c>
      <c r="K30" s="9">
        <f t="shared" si="1"/>
        <v>68187302.743076116</v>
      </c>
      <c r="L30" s="1"/>
      <c r="M30" s="1"/>
    </row>
    <row r="31" spans="1:13" x14ac:dyDescent="0.25">
      <c r="A31" s="1"/>
      <c r="B31" s="8" t="s">
        <v>243</v>
      </c>
      <c r="C31" s="8" t="s">
        <v>304</v>
      </c>
      <c r="D31" s="8" t="s">
        <v>347</v>
      </c>
      <c r="E31" s="10">
        <v>18936</v>
      </c>
      <c r="F31" s="12">
        <f t="shared" si="0"/>
        <v>1.834977425688308E-3</v>
      </c>
      <c r="G31" s="21">
        <f>$F31*Totalt!$C$7*0.7</f>
        <v>6422420.989909078</v>
      </c>
      <c r="H31" s="21">
        <f>$F31*Totalt!$C$8*0.7</f>
        <v>3193227.716182793</v>
      </c>
      <c r="I31" s="21">
        <f>$F31*Totalt!$C$9*0.7</f>
        <v>19267262.969727233</v>
      </c>
      <c r="J31" s="21">
        <f>$F31*Totalt!$C$10*0.5</f>
        <v>5504932.2770649241</v>
      </c>
      <c r="K31" s="9">
        <f t="shared" si="1"/>
        <v>34387843.952884033</v>
      </c>
      <c r="L31" s="1"/>
      <c r="M31" s="1"/>
    </row>
    <row r="32" spans="1:13" x14ac:dyDescent="0.25">
      <c r="A32" s="1"/>
      <c r="B32" s="8" t="s">
        <v>244</v>
      </c>
      <c r="C32" s="8" t="s">
        <v>304</v>
      </c>
      <c r="D32" s="8" t="s">
        <v>347</v>
      </c>
      <c r="E32" s="10">
        <v>9476</v>
      </c>
      <c r="F32" s="12">
        <f t="shared" si="0"/>
        <v>9.1826394623058759E-4</v>
      </c>
      <c r="G32" s="21">
        <f>$F32*Totalt!$C$7*0.7</f>
        <v>3213923.8118070564</v>
      </c>
      <c r="H32" s="21">
        <f>$F32*Totalt!$C$8*0.7</f>
        <v>1597962.9192304683</v>
      </c>
      <c r="I32" s="21">
        <f>$F32*Totalt!$C$9*0.7</f>
        <v>9641771.4354211688</v>
      </c>
      <c r="J32" s="21">
        <f>$F32*Totalt!$C$10*0.5</f>
        <v>2754791.8386917626</v>
      </c>
      <c r="K32" s="9">
        <f t="shared" si="1"/>
        <v>17208450.005150456</v>
      </c>
      <c r="L32" s="1"/>
      <c r="M32" s="1"/>
    </row>
    <row r="33" spans="1:13" x14ac:dyDescent="0.25">
      <c r="A33" s="1"/>
      <c r="B33" s="8" t="s">
        <v>245</v>
      </c>
      <c r="C33" s="8" t="s">
        <v>304</v>
      </c>
      <c r="D33" s="8" t="s">
        <v>347</v>
      </c>
      <c r="E33" s="10">
        <v>5921</v>
      </c>
      <c r="F33" s="12">
        <f t="shared" si="0"/>
        <v>5.7376961013416087E-4</v>
      </c>
      <c r="G33" s="21">
        <f>$F33*Totalt!$C$7*0.7</f>
        <v>2008193.6354695631</v>
      </c>
      <c r="H33" s="21">
        <f>$F33*Totalt!$C$8*0.7</f>
        <v>998473.87555546663</v>
      </c>
      <c r="I33" s="21">
        <f>$F33*Totalt!$C$9*0.7</f>
        <v>6024580.906408689</v>
      </c>
      <c r="J33" s="21">
        <f>$F33*Totalt!$C$10*0.5</f>
        <v>1721308.8304024825</v>
      </c>
      <c r="K33" s="9">
        <f t="shared" si="1"/>
        <v>10752557.247836201</v>
      </c>
      <c r="L33" s="1"/>
      <c r="M33" s="1"/>
    </row>
    <row r="34" spans="1:13" x14ac:dyDescent="0.25">
      <c r="A34" s="1"/>
      <c r="B34" s="8" t="s">
        <v>246</v>
      </c>
      <c r="C34" s="8" t="s">
        <v>304</v>
      </c>
      <c r="D34" s="8" t="s">
        <v>347</v>
      </c>
      <c r="E34" s="10">
        <v>11672</v>
      </c>
      <c r="F34" s="12">
        <f t="shared" si="0"/>
        <v>1.1310655108066081E-3</v>
      </c>
      <c r="G34" s="21">
        <f>$F34*Totalt!$C$7*0.7</f>
        <v>3958729.2878231276</v>
      </c>
      <c r="H34" s="21">
        <f>$F34*Totalt!$C$8*0.7</f>
        <v>1968280.2019056592</v>
      </c>
      <c r="I34" s="21">
        <f>$F34*Totalt!$C$9*0.7</f>
        <v>11876187.863469383</v>
      </c>
      <c r="J34" s="21">
        <f>$F34*Totalt!$C$10*0.5</f>
        <v>3393196.532419824</v>
      </c>
      <c r="K34" s="9">
        <f t="shared" si="1"/>
        <v>21196393.885617994</v>
      </c>
      <c r="L34" s="1"/>
      <c r="M34" s="1"/>
    </row>
    <row r="35" spans="1:13" x14ac:dyDescent="0.25">
      <c r="A35" s="1"/>
      <c r="B35" s="8" t="s">
        <v>247</v>
      </c>
      <c r="C35" s="8" t="s">
        <v>304</v>
      </c>
      <c r="D35" s="8" t="s">
        <v>347</v>
      </c>
      <c r="E35" s="10">
        <v>39257</v>
      </c>
      <c r="F35" s="12">
        <f t="shared" si="0"/>
        <v>3.8041671314029313E-3</v>
      </c>
      <c r="G35" s="21">
        <f>$F35*Totalt!$C$7*0.7</f>
        <v>13314584.959910259</v>
      </c>
      <c r="H35" s="21">
        <f>$F35*Totalt!$C$8*0.7</f>
        <v>6620011.6420673812</v>
      </c>
      <c r="I35" s="21">
        <f>$F35*Totalt!$C$9*0.7</f>
        <v>39943754.879730776</v>
      </c>
      <c r="J35" s="21">
        <f>$F35*Totalt!$C$10*0.5</f>
        <v>11412501.394208794</v>
      </c>
      <c r="K35" s="9">
        <f t="shared" si="1"/>
        <v>71290852.875917211</v>
      </c>
      <c r="L35" s="1"/>
      <c r="M35" s="1"/>
    </row>
    <row r="36" spans="1:13" x14ac:dyDescent="0.25">
      <c r="A36" s="1"/>
      <c r="B36" s="8" t="s">
        <v>248</v>
      </c>
      <c r="C36" s="8" t="s">
        <v>304</v>
      </c>
      <c r="D36" s="8" t="s">
        <v>347</v>
      </c>
      <c r="E36" s="10">
        <v>25686</v>
      </c>
      <c r="F36" s="12">
        <f t="shared" si="0"/>
        <v>2.4890805954916498E-3</v>
      </c>
      <c r="G36" s="21">
        <f>$F36*Totalt!$C$7*0.7</f>
        <v>8711782.0842207726</v>
      </c>
      <c r="H36" s="21">
        <f>$F36*Totalt!$C$8*0.7</f>
        <v>4331498.0522745689</v>
      </c>
      <c r="I36" s="21">
        <f>$F36*Totalt!$C$9*0.7</f>
        <v>26135346.25266232</v>
      </c>
      <c r="J36" s="21">
        <f>$F36*Totalt!$C$10*0.5</f>
        <v>7467241.7864749497</v>
      </c>
      <c r="K36" s="9">
        <f t="shared" si="1"/>
        <v>46645868.175632611</v>
      </c>
      <c r="L36" s="1"/>
      <c r="M36" s="1"/>
    </row>
    <row r="37" spans="1:13" x14ac:dyDescent="0.25">
      <c r="A37" s="1"/>
      <c r="B37" s="8" t="s">
        <v>131</v>
      </c>
      <c r="C37" s="8" t="s">
        <v>299</v>
      </c>
      <c r="D37" s="8" t="s">
        <v>337</v>
      </c>
      <c r="E37" s="10">
        <v>45275</v>
      </c>
      <c r="F37" s="12">
        <f t="shared" si="0"/>
        <v>4.387336446347599E-3</v>
      </c>
      <c r="G37" s="21">
        <f>$F37*Totalt!$C$7*0.7</f>
        <v>15355677.562216595</v>
      </c>
      <c r="H37" s="21">
        <f>$F37*Totalt!$C$8*0.7</f>
        <v>7634842.8839340918</v>
      </c>
      <c r="I37" s="21">
        <f>$F37*Totalt!$C$9*0.7</f>
        <v>46067032.686649792</v>
      </c>
      <c r="J37" s="21">
        <f>$F37*Totalt!$C$10*0.5</f>
        <v>13162009.339042798</v>
      </c>
      <c r="K37" s="9">
        <f t="shared" si="1"/>
        <v>82219562.471843272</v>
      </c>
      <c r="L37" s="1"/>
      <c r="M37" s="1"/>
    </row>
    <row r="38" spans="1:13" x14ac:dyDescent="0.25">
      <c r="A38" s="1"/>
      <c r="B38" s="8" t="s">
        <v>132</v>
      </c>
      <c r="C38" s="8" t="s">
        <v>299</v>
      </c>
      <c r="D38" s="8" t="s">
        <v>337</v>
      </c>
      <c r="E38" s="10">
        <v>102636</v>
      </c>
      <c r="F38" s="12">
        <f t="shared" si="0"/>
        <v>9.9458567312497442E-3</v>
      </c>
      <c r="G38" s="21">
        <f>$F38*Totalt!$C$7*0.7</f>
        <v>34810498.559374101</v>
      </c>
      <c r="H38" s="21">
        <f>$F38*Totalt!$C$8*0.7</f>
        <v>17307779.883720804</v>
      </c>
      <c r="I38" s="21">
        <f>$F38*Totalt!$C$9*0.7</f>
        <v>104431495.6781223</v>
      </c>
      <c r="J38" s="21">
        <f>$F38*Totalt!$C$10*0.5</f>
        <v>29837570.193749234</v>
      </c>
      <c r="K38" s="9">
        <f t="shared" si="1"/>
        <v>186387344.31496644</v>
      </c>
      <c r="L38" s="1"/>
      <c r="M38" s="1"/>
    </row>
    <row r="39" spans="1:13" x14ac:dyDescent="0.25">
      <c r="A39" s="1"/>
      <c r="B39" s="8" t="s">
        <v>133</v>
      </c>
      <c r="C39" s="8" t="s">
        <v>299</v>
      </c>
      <c r="D39" s="8" t="s">
        <v>337</v>
      </c>
      <c r="E39" s="10">
        <v>10821</v>
      </c>
      <c r="F39" s="12">
        <f t="shared" si="0"/>
        <v>1.0486000593247348E-3</v>
      </c>
      <c r="G39" s="21">
        <f>$F39*Totalt!$C$7*0.7</f>
        <v>3670100.2076365715</v>
      </c>
      <c r="H39" s="21">
        <f>$F39*Totalt!$C$8*0.7</f>
        <v>1824773.8232369034</v>
      </c>
      <c r="I39" s="21">
        <f>$F39*Totalt!$C$9*0.7</f>
        <v>11010300.622909715</v>
      </c>
      <c r="J39" s="21">
        <f>$F39*Totalt!$C$10*0.5</f>
        <v>3145800.1779742045</v>
      </c>
      <c r="K39" s="9">
        <f t="shared" si="1"/>
        <v>19650974.831757396</v>
      </c>
      <c r="L39" s="1"/>
      <c r="M39" s="1"/>
    </row>
    <row r="40" spans="1:13" x14ac:dyDescent="0.25">
      <c r="A40" s="1"/>
      <c r="B40" s="8" t="s">
        <v>134</v>
      </c>
      <c r="C40" s="8" t="s">
        <v>299</v>
      </c>
      <c r="D40" s="8" t="s">
        <v>337</v>
      </c>
      <c r="E40" s="10">
        <v>84157</v>
      </c>
      <c r="F40" s="12">
        <f t="shared" si="0"/>
        <v>8.155164512761456E-3</v>
      </c>
      <c r="G40" s="21">
        <f>$F40*Totalt!$C$7*0.7</f>
        <v>28543075.794665094</v>
      </c>
      <c r="H40" s="21">
        <f>$F40*Totalt!$C$8*0.7</f>
        <v>14191617.285107484</v>
      </c>
      <c r="I40" s="21">
        <f>$F40*Totalt!$C$9*0.7</f>
        <v>85629227.38399528</v>
      </c>
      <c r="J40" s="21">
        <f>$F40*Totalt!$C$10*0.5</f>
        <v>24465493.538284369</v>
      </c>
      <c r="K40" s="9">
        <f t="shared" si="1"/>
        <v>152829414.00205222</v>
      </c>
      <c r="L40" s="1"/>
      <c r="M40" s="1"/>
    </row>
    <row r="41" spans="1:13" x14ac:dyDescent="0.25">
      <c r="A41" s="1"/>
      <c r="B41" s="8" t="s">
        <v>135</v>
      </c>
      <c r="C41" s="8" t="s">
        <v>299</v>
      </c>
      <c r="D41" s="8" t="s">
        <v>337</v>
      </c>
      <c r="E41" s="10">
        <v>25849</v>
      </c>
      <c r="F41" s="12">
        <f t="shared" si="0"/>
        <v>2.504875975740234E-3</v>
      </c>
      <c r="G41" s="21">
        <f>$F41*Totalt!$C$7*0.7</f>
        <v>8767065.915090818</v>
      </c>
      <c r="H41" s="21">
        <f>$F41*Totalt!$C$8*0.7</f>
        <v>4358985.1729831547</v>
      </c>
      <c r="I41" s="21">
        <f>$F41*Totalt!$C$9*0.7</f>
        <v>26301197.745272458</v>
      </c>
      <c r="J41" s="21">
        <f>$F41*Totalt!$C$10*0.5</f>
        <v>7514627.9272207022</v>
      </c>
      <c r="K41" s="9">
        <f t="shared" si="1"/>
        <v>46941876.760567129</v>
      </c>
      <c r="L41" s="1"/>
      <c r="M41" s="1"/>
    </row>
    <row r="42" spans="1:13" x14ac:dyDescent="0.25">
      <c r="A42" s="1"/>
      <c r="B42" s="8" t="s">
        <v>136</v>
      </c>
      <c r="C42" s="8" t="s">
        <v>299</v>
      </c>
      <c r="D42" s="8" t="s">
        <v>337</v>
      </c>
      <c r="E42" s="10">
        <v>64464</v>
      </c>
      <c r="F42" s="12">
        <f t="shared" si="0"/>
        <v>6.2468306278818699E-3</v>
      </c>
      <c r="G42" s="21">
        <f>$F42*Totalt!$C$7*0.7</f>
        <v>21863907.197586544</v>
      </c>
      <c r="H42" s="21">
        <f>$F42*Totalt!$C$8*0.7</f>
        <v>10870734.658640029</v>
      </c>
      <c r="I42" s="21">
        <f>$F42*Totalt!$C$9*0.7</f>
        <v>65591721.592759624</v>
      </c>
      <c r="J42" s="21">
        <f>$F42*Totalt!$C$10*0.5</f>
        <v>18740491.883645609</v>
      </c>
      <c r="K42" s="9">
        <f t="shared" si="1"/>
        <v>117066855.33263181</v>
      </c>
      <c r="L42" s="1"/>
      <c r="M42" s="1"/>
    </row>
    <row r="43" spans="1:13" x14ac:dyDescent="0.25">
      <c r="A43" s="1"/>
      <c r="B43" s="8" t="s">
        <v>256</v>
      </c>
      <c r="C43" s="8" t="s">
        <v>306</v>
      </c>
      <c r="D43" s="8" t="s">
        <v>349</v>
      </c>
      <c r="E43" s="10">
        <v>7040</v>
      </c>
      <c r="F43" s="12">
        <f t="shared" si="0"/>
        <v>6.8220538006155934E-4</v>
      </c>
      <c r="G43" s="21">
        <f>$F43*Totalt!$C$7*0.7</f>
        <v>2387718.8302154578</v>
      </c>
      <c r="H43" s="21">
        <f>$F43*Totalt!$C$8*0.7</f>
        <v>1187173.8023831253</v>
      </c>
      <c r="I43" s="21">
        <f>$F43*Totalt!$C$9*0.7</f>
        <v>7163156.4906463735</v>
      </c>
      <c r="J43" s="21">
        <f>$F43*Totalt!$C$10*0.5</f>
        <v>2046616.1401846779</v>
      </c>
      <c r="K43" s="9">
        <f t="shared" si="1"/>
        <v>12784665.263429634</v>
      </c>
      <c r="L43" s="1"/>
      <c r="M43" s="1"/>
    </row>
    <row r="44" spans="1:13" x14ac:dyDescent="0.25">
      <c r="A44" s="1"/>
      <c r="B44" s="8" t="s">
        <v>257</v>
      </c>
      <c r="C44" s="8" t="s">
        <v>306</v>
      </c>
      <c r="D44" s="8" t="s">
        <v>349</v>
      </c>
      <c r="E44" s="10">
        <v>6319</v>
      </c>
      <c r="F44" s="12">
        <f t="shared" si="0"/>
        <v>6.1233747110923204E-4</v>
      </c>
      <c r="G44" s="21">
        <f>$F44*Totalt!$C$7*0.7</f>
        <v>2143181.1488823118</v>
      </c>
      <c r="H44" s="21">
        <f>$F44*Totalt!$C$8*0.7</f>
        <v>1065589.6672242854</v>
      </c>
      <c r="I44" s="21">
        <f>$F44*Totalt!$C$9*0.7</f>
        <v>6429543.4466469362</v>
      </c>
      <c r="J44" s="21">
        <f>$F44*Totalt!$C$10*0.5</f>
        <v>1837012.413327696</v>
      </c>
      <c r="K44" s="9">
        <f t="shared" si="1"/>
        <v>11475326.676081229</v>
      </c>
      <c r="L44" s="1"/>
      <c r="M44" s="1"/>
    </row>
    <row r="45" spans="1:13" x14ac:dyDescent="0.25">
      <c r="A45" s="1"/>
      <c r="B45" s="8" t="s">
        <v>258</v>
      </c>
      <c r="C45" s="8" t="s">
        <v>306</v>
      </c>
      <c r="D45" s="8" t="s">
        <v>349</v>
      </c>
      <c r="E45" s="10">
        <v>10089</v>
      </c>
      <c r="F45" s="12">
        <f t="shared" si="0"/>
        <v>9.7766620446606135E-4</v>
      </c>
      <c r="G45" s="21">
        <f>$F45*Totalt!$C$7*0.7</f>
        <v>3421831.7156312144</v>
      </c>
      <c r="H45" s="21">
        <f>$F45*Totalt!$C$8*0.7</f>
        <v>1701334.72901184</v>
      </c>
      <c r="I45" s="21">
        <f>$F45*Totalt!$C$9*0.7</f>
        <v>10265495.146893643</v>
      </c>
      <c r="J45" s="21">
        <f>$F45*Totalt!$C$10*0.5</f>
        <v>2932998.6133981841</v>
      </c>
      <c r="K45" s="9">
        <f t="shared" si="1"/>
        <v>18321660.20493488</v>
      </c>
      <c r="L45" s="1"/>
      <c r="M45" s="1"/>
    </row>
    <row r="46" spans="1:13" x14ac:dyDescent="0.25">
      <c r="A46" s="1"/>
      <c r="B46" s="8" t="s">
        <v>259</v>
      </c>
      <c r="C46" s="8" t="s">
        <v>306</v>
      </c>
      <c r="D46" s="8" t="s">
        <v>349</v>
      </c>
      <c r="E46" s="10">
        <v>14951</v>
      </c>
      <c r="F46" s="12">
        <f t="shared" si="0"/>
        <v>1.4488142950710757E-3</v>
      </c>
      <c r="G46" s="21">
        <f>$F46*Totalt!$C$7*0.7</f>
        <v>5070850.0327487644</v>
      </c>
      <c r="H46" s="21">
        <f>$F46*Totalt!$C$8*0.7</f>
        <v>2521226.6362826857</v>
      </c>
      <c r="I46" s="21">
        <f>$F46*Totalt!$C$9*0.7</f>
        <v>15212550.098246295</v>
      </c>
      <c r="J46" s="21">
        <f>$F46*Totalt!$C$10*0.5</f>
        <v>4346442.885213227</v>
      </c>
      <c r="K46" s="9">
        <f t="shared" si="1"/>
        <v>27151069.652490973</v>
      </c>
      <c r="L46" s="1"/>
      <c r="M46" s="1"/>
    </row>
    <row r="47" spans="1:13" x14ac:dyDescent="0.25">
      <c r="A47" s="1"/>
      <c r="B47" s="8" t="s">
        <v>260</v>
      </c>
      <c r="C47" s="8" t="s">
        <v>306</v>
      </c>
      <c r="D47" s="8" t="s">
        <v>349</v>
      </c>
      <c r="E47" s="10">
        <v>5285</v>
      </c>
      <c r="F47" s="12">
        <f t="shared" si="0"/>
        <v>5.1213855591269054E-4</v>
      </c>
      <c r="G47" s="21">
        <f>$F47*Totalt!$C$7*0.7</f>
        <v>1792484.9456944168</v>
      </c>
      <c r="H47" s="21">
        <f>$F47*Totalt!$C$8*0.7</f>
        <v>891223.51499926404</v>
      </c>
      <c r="I47" s="21">
        <f>$F47*Totalt!$C$9*0.7</f>
        <v>5377454.8370832503</v>
      </c>
      <c r="J47" s="21">
        <f>$F47*Totalt!$C$10*0.5</f>
        <v>1536415.6677380716</v>
      </c>
      <c r="K47" s="9">
        <f t="shared" si="1"/>
        <v>9597578.9655150026</v>
      </c>
      <c r="L47" s="1"/>
      <c r="M47" s="1"/>
    </row>
    <row r="48" spans="1:13" x14ac:dyDescent="0.25">
      <c r="A48" s="1"/>
      <c r="B48" s="8" t="s">
        <v>261</v>
      </c>
      <c r="C48" s="8" t="s">
        <v>306</v>
      </c>
      <c r="D48" s="8" t="s">
        <v>349</v>
      </c>
      <c r="E48" s="10">
        <v>11643</v>
      </c>
      <c r="F48" s="12">
        <f t="shared" si="0"/>
        <v>1.1282552897807863E-3</v>
      </c>
      <c r="G48" s="21">
        <f>$F48*Totalt!$C$7*0.7</f>
        <v>3948893.5142327514</v>
      </c>
      <c r="H48" s="21">
        <f>$F48*Totalt!$C$8*0.7</f>
        <v>1963389.8552765243</v>
      </c>
      <c r="I48" s="21">
        <f>$F48*Totalt!$C$9*0.7</f>
        <v>11846680.542698257</v>
      </c>
      <c r="J48" s="21">
        <f>$F48*Totalt!$C$10*0.5</f>
        <v>3384765.8693423588</v>
      </c>
      <c r="K48" s="9">
        <f t="shared" si="1"/>
        <v>21143729.781549893</v>
      </c>
      <c r="L48" s="1"/>
      <c r="M48" s="1"/>
    </row>
    <row r="49" spans="1:13" x14ac:dyDescent="0.25">
      <c r="A49" s="1"/>
      <c r="B49" s="8" t="s">
        <v>262</v>
      </c>
      <c r="C49" s="8" t="s">
        <v>306</v>
      </c>
      <c r="D49" s="8" t="s">
        <v>349</v>
      </c>
      <c r="E49" s="10">
        <v>11626</v>
      </c>
      <c r="F49" s="12">
        <f t="shared" si="0"/>
        <v>1.1266079188346149E-3</v>
      </c>
      <c r="G49" s="21">
        <f>$F49*Totalt!$C$7*0.7</f>
        <v>3943127.7159211519</v>
      </c>
      <c r="H49" s="21">
        <f>$F49*Totalt!$C$8*0.7</f>
        <v>1960523.1003559968</v>
      </c>
      <c r="I49" s="21">
        <f>$F49*Totalt!$C$9*0.7</f>
        <v>11829383.147763457</v>
      </c>
      <c r="J49" s="21">
        <f>$F49*Totalt!$C$10*0.5</f>
        <v>3379823.7565038446</v>
      </c>
      <c r="K49" s="9">
        <f t="shared" si="1"/>
        <v>21112857.72054445</v>
      </c>
      <c r="L49" s="1"/>
      <c r="M49" s="1"/>
    </row>
    <row r="50" spans="1:13" x14ac:dyDescent="0.25">
      <c r="A50" s="1"/>
      <c r="B50" s="8" t="s">
        <v>263</v>
      </c>
      <c r="C50" s="8" t="s">
        <v>306</v>
      </c>
      <c r="D50" s="8" t="s">
        <v>349</v>
      </c>
      <c r="E50" s="10">
        <v>63744</v>
      </c>
      <c r="F50" s="12">
        <f t="shared" si="0"/>
        <v>6.1770596231028466E-3</v>
      </c>
      <c r="G50" s="21">
        <f>$F50*Totalt!$C$7*0.7</f>
        <v>21619708.680859961</v>
      </c>
      <c r="H50" s="21">
        <f>$F50*Totalt!$C$8*0.7</f>
        <v>10749319.156123573</v>
      </c>
      <c r="I50" s="21">
        <f>$F50*Totalt!$C$9*0.7</f>
        <v>64859126.042579889</v>
      </c>
      <c r="J50" s="21">
        <f>$F50*Totalt!$C$10*0.5</f>
        <v>18531178.869308539</v>
      </c>
      <c r="K50" s="9">
        <f t="shared" si="1"/>
        <v>115759332.74887195</v>
      </c>
      <c r="L50" s="1"/>
      <c r="M50" s="1"/>
    </row>
    <row r="51" spans="1:13" x14ac:dyDescent="0.25">
      <c r="A51" s="1"/>
      <c r="B51" s="8" t="s">
        <v>60</v>
      </c>
      <c r="C51" s="8" t="s">
        <v>59</v>
      </c>
      <c r="D51" s="8" t="s">
        <v>328</v>
      </c>
      <c r="E51" s="10">
        <v>6834</v>
      </c>
      <c r="F51" s="12">
        <f t="shared" si="0"/>
        <v>6.622431203608944E-4</v>
      </c>
      <c r="G51" s="21">
        <f>$F51*Totalt!$C$7*0.7</f>
        <v>2317850.9212631304</v>
      </c>
      <c r="H51" s="21">
        <f>$F51*Totalt!$C$8*0.7</f>
        <v>1152435.4780520282</v>
      </c>
      <c r="I51" s="21">
        <f>$F51*Totalt!$C$9*0.7</f>
        <v>6953552.7637893902</v>
      </c>
      <c r="J51" s="21">
        <f>$F51*Totalt!$C$10*0.5</f>
        <v>1986729.3610826831</v>
      </c>
      <c r="K51" s="9">
        <f t="shared" si="1"/>
        <v>12410568.524187231</v>
      </c>
      <c r="L51" s="1"/>
      <c r="M51" s="1"/>
    </row>
    <row r="52" spans="1:13" x14ac:dyDescent="0.25">
      <c r="A52" s="1"/>
      <c r="B52" s="8" t="s">
        <v>61</v>
      </c>
      <c r="C52" s="8" t="s">
        <v>59</v>
      </c>
      <c r="D52" s="8" t="s">
        <v>328</v>
      </c>
      <c r="E52" s="10">
        <v>17736</v>
      </c>
      <c r="F52" s="12">
        <f t="shared" si="0"/>
        <v>1.7186924177232693E-3</v>
      </c>
      <c r="G52" s="21">
        <f>$F52*Totalt!$C$7*0.7</f>
        <v>6015423.4620314427</v>
      </c>
      <c r="H52" s="21">
        <f>$F52*Totalt!$C$8*0.7</f>
        <v>2990868.5453220331</v>
      </c>
      <c r="I52" s="21">
        <f>$F52*Totalt!$C$9*0.7</f>
        <v>18046270.386094324</v>
      </c>
      <c r="J52" s="21">
        <f>$F52*Totalt!$C$10*0.5</f>
        <v>5156077.2531698076</v>
      </c>
      <c r="K52" s="9">
        <f t="shared" si="1"/>
        <v>32208639.64661761</v>
      </c>
      <c r="L52" s="1"/>
      <c r="M52" s="1"/>
    </row>
    <row r="53" spans="1:13" x14ac:dyDescent="0.25">
      <c r="A53" s="1"/>
      <c r="B53" s="8" t="s">
        <v>62</v>
      </c>
      <c r="C53" s="8" t="s">
        <v>59</v>
      </c>
      <c r="D53" s="8" t="s">
        <v>328</v>
      </c>
      <c r="E53" s="10">
        <v>29962</v>
      </c>
      <c r="F53" s="12">
        <f t="shared" si="0"/>
        <v>2.9034428405404038E-3</v>
      </c>
      <c r="G53" s="21">
        <f>$F53*Totalt!$C$7*0.7</f>
        <v>10162049.941891413</v>
      </c>
      <c r="H53" s="21">
        <f>$F53*Totalt!$C$8*0.7</f>
        <v>5052571.2311084103</v>
      </c>
      <c r="I53" s="21">
        <f>$F53*Totalt!$C$9*0.7</f>
        <v>30486149.825674236</v>
      </c>
      <c r="J53" s="21">
        <f>$F53*Totalt!$C$10*0.5</f>
        <v>8710328.5216212105</v>
      </c>
      <c r="K53" s="9">
        <f t="shared" si="1"/>
        <v>54411099.52029527</v>
      </c>
      <c r="L53" s="1"/>
      <c r="M53" s="1"/>
    </row>
    <row r="54" spans="1:13" x14ac:dyDescent="0.25">
      <c r="A54" s="1"/>
      <c r="B54" s="8" t="s">
        <v>63</v>
      </c>
      <c r="C54" s="8" t="s">
        <v>59</v>
      </c>
      <c r="D54" s="8" t="s">
        <v>328</v>
      </c>
      <c r="E54" s="10">
        <v>9713</v>
      </c>
      <c r="F54" s="12">
        <f t="shared" si="0"/>
        <v>9.4123023530368261E-4</v>
      </c>
      <c r="G54" s="21">
        <f>$F54*Totalt!$C$7*0.7</f>
        <v>3294305.8235628889</v>
      </c>
      <c r="H54" s="21">
        <f>$F54*Totalt!$C$8*0.7</f>
        <v>1637928.8554754683</v>
      </c>
      <c r="I54" s="21">
        <f>$F54*Totalt!$C$9*0.7</f>
        <v>9882917.4706886671</v>
      </c>
      <c r="J54" s="21">
        <f>$F54*Totalt!$C$10*0.5</f>
        <v>2823690.7059110478</v>
      </c>
      <c r="K54" s="9">
        <f t="shared" si="1"/>
        <v>17638842.855638072</v>
      </c>
      <c r="L54" s="1"/>
      <c r="M54" s="1"/>
    </row>
    <row r="55" spans="1:13" x14ac:dyDescent="0.25">
      <c r="A55" s="1"/>
      <c r="B55" s="8" t="s">
        <v>64</v>
      </c>
      <c r="C55" s="8" t="s">
        <v>59</v>
      </c>
      <c r="D55" s="8" t="s">
        <v>328</v>
      </c>
      <c r="E55" s="10">
        <v>12418</v>
      </c>
      <c r="F55" s="12">
        <f t="shared" si="0"/>
        <v>1.2033560240915404E-3</v>
      </c>
      <c r="G55" s="21">
        <f>$F55*Totalt!$C$7*0.7</f>
        <v>4211746.0843203915</v>
      </c>
      <c r="H55" s="21">
        <f>$F55*Totalt!$C$8*0.7</f>
        <v>2094080.1531240987</v>
      </c>
      <c r="I55" s="21">
        <f>$F55*Totalt!$C$9*0.7</f>
        <v>12635238.252961176</v>
      </c>
      <c r="J55" s="21">
        <f>$F55*Totalt!$C$10*0.5</f>
        <v>3610068.0722746211</v>
      </c>
      <c r="K55" s="9">
        <f t="shared" si="1"/>
        <v>22551132.562680285</v>
      </c>
      <c r="L55" s="1"/>
      <c r="M55" s="1"/>
    </row>
    <row r="56" spans="1:13" x14ac:dyDescent="0.25">
      <c r="A56" s="1"/>
      <c r="B56" s="8" t="s">
        <v>59</v>
      </c>
      <c r="C56" s="8" t="s">
        <v>59</v>
      </c>
      <c r="D56" s="8" t="s">
        <v>328</v>
      </c>
      <c r="E56" s="10">
        <v>140946</v>
      </c>
      <c r="F56" s="12">
        <f t="shared" si="0"/>
        <v>1.36582556105336E-2</v>
      </c>
      <c r="G56" s="21">
        <f>$F56*Totalt!$C$7*0.7</f>
        <v>47803894.636867598</v>
      </c>
      <c r="H56" s="21">
        <f>$F56*Totalt!$C$8*0.7</f>
        <v>23768096.413450573</v>
      </c>
      <c r="I56" s="21">
        <f>$F56*Totalt!$C$9*0.7</f>
        <v>143411683.91060281</v>
      </c>
      <c r="J56" s="21">
        <f>$F56*Totalt!$C$10*0.5</f>
        <v>40974766.8316008</v>
      </c>
      <c r="K56" s="9">
        <f t="shared" si="1"/>
        <v>255958441.79252177</v>
      </c>
      <c r="L56" s="1"/>
      <c r="M56" s="1"/>
    </row>
    <row r="57" spans="1:13" x14ac:dyDescent="0.25">
      <c r="A57" s="1"/>
      <c r="B57" s="8" t="s">
        <v>65</v>
      </c>
      <c r="C57" s="8" t="s">
        <v>59</v>
      </c>
      <c r="D57" s="8" t="s">
        <v>328</v>
      </c>
      <c r="E57" s="10">
        <v>7309</v>
      </c>
      <c r="F57" s="12">
        <f t="shared" si="0"/>
        <v>7.082726026803888E-4</v>
      </c>
      <c r="G57" s="21">
        <f>$F57*Totalt!$C$7*0.7</f>
        <v>2478954.1093813609</v>
      </c>
      <c r="H57" s="21">
        <f>$F57*Totalt!$C$8*0.7</f>
        <v>1232535.9831844126</v>
      </c>
      <c r="I57" s="21">
        <f>$F57*Totalt!$C$9*0.7</f>
        <v>7436862.3281440819</v>
      </c>
      <c r="J57" s="21">
        <f>$F57*Totalt!$C$10*0.5</f>
        <v>2124817.8080411665</v>
      </c>
      <c r="K57" s="9">
        <f t="shared" si="1"/>
        <v>13273170.228751022</v>
      </c>
      <c r="L57" s="1"/>
      <c r="M57" s="1"/>
    </row>
    <row r="58" spans="1:13" x14ac:dyDescent="0.25">
      <c r="A58" s="1"/>
      <c r="B58" s="8" t="s">
        <v>66</v>
      </c>
      <c r="C58" s="8" t="s">
        <v>59</v>
      </c>
      <c r="D58" s="8" t="s">
        <v>328</v>
      </c>
      <c r="E58" s="10">
        <v>31527</v>
      </c>
      <c r="F58" s="12">
        <f t="shared" si="0"/>
        <v>3.0550978717614747E-3</v>
      </c>
      <c r="G58" s="21">
        <f>$F58*Totalt!$C$7*0.7</f>
        <v>10692842.551165162</v>
      </c>
      <c r="H58" s="21">
        <f>$F58*Totalt!$C$8*0.7</f>
        <v>5316481.3164393175</v>
      </c>
      <c r="I58" s="21">
        <f>$F58*Totalt!$C$9*0.7</f>
        <v>32078527.653495479</v>
      </c>
      <c r="J58" s="21">
        <f>$F58*Totalt!$C$10*0.5</f>
        <v>9165293.6152844243</v>
      </c>
      <c r="K58" s="9">
        <f t="shared" si="1"/>
        <v>57253145.136384383</v>
      </c>
      <c r="L58" s="1"/>
      <c r="M58" s="1"/>
    </row>
    <row r="59" spans="1:13" x14ac:dyDescent="0.25">
      <c r="A59" s="1"/>
      <c r="B59" s="8" t="s">
        <v>67</v>
      </c>
      <c r="C59" s="8" t="s">
        <v>59</v>
      </c>
      <c r="D59" s="8" t="s">
        <v>328</v>
      </c>
      <c r="E59" s="10">
        <v>11661</v>
      </c>
      <c r="F59" s="12">
        <f t="shared" si="0"/>
        <v>1.1299995649002618E-3</v>
      </c>
      <c r="G59" s="21">
        <f>$F59*Totalt!$C$7*0.7</f>
        <v>3954998.4771509157</v>
      </c>
      <c r="H59" s="21">
        <f>$F59*Totalt!$C$8*0.7</f>
        <v>1966425.2428394353</v>
      </c>
      <c r="I59" s="21">
        <f>$F59*Totalt!$C$9*0.7</f>
        <v>11864995.431452749</v>
      </c>
      <c r="J59" s="21">
        <f>$F59*Totalt!$C$10*0.5</f>
        <v>3389998.6947007854</v>
      </c>
      <c r="K59" s="9">
        <f t="shared" si="1"/>
        <v>21176417.846143886</v>
      </c>
      <c r="L59" s="1"/>
      <c r="M59" s="1"/>
    </row>
    <row r="60" spans="1:13" x14ac:dyDescent="0.25">
      <c r="A60" s="1"/>
      <c r="B60" s="8" t="s">
        <v>68</v>
      </c>
      <c r="C60" s="8" t="s">
        <v>59</v>
      </c>
      <c r="D60" s="8" t="s">
        <v>328</v>
      </c>
      <c r="E60" s="10">
        <v>18976</v>
      </c>
      <c r="F60" s="12">
        <f t="shared" si="0"/>
        <v>1.8388535926204758E-3</v>
      </c>
      <c r="G60" s="21">
        <f>$F60*Totalt!$C$7*0.7</f>
        <v>6435987.5741716651</v>
      </c>
      <c r="H60" s="21">
        <f>$F60*Totalt!$C$8*0.7</f>
        <v>3199973.0218781517</v>
      </c>
      <c r="I60" s="21">
        <f>$F60*Totalt!$C$9*0.7</f>
        <v>19307962.722514994</v>
      </c>
      <c r="J60" s="21">
        <f>$F60*Totalt!$C$10*0.5</f>
        <v>5516560.7778614275</v>
      </c>
      <c r="K60" s="9">
        <f t="shared" si="1"/>
        <v>34460484.096426234</v>
      </c>
      <c r="L60" s="1"/>
      <c r="M60" s="1"/>
    </row>
    <row r="61" spans="1:13" x14ac:dyDescent="0.25">
      <c r="A61" s="1"/>
      <c r="B61" s="8" t="s">
        <v>69</v>
      </c>
      <c r="C61" s="8" t="s">
        <v>59</v>
      </c>
      <c r="D61" s="8" t="s">
        <v>328</v>
      </c>
      <c r="E61" s="10">
        <v>14226</v>
      </c>
      <c r="F61" s="12">
        <f t="shared" si="0"/>
        <v>1.3785587694255317E-3</v>
      </c>
      <c r="G61" s="21">
        <f>$F61*Totalt!$C$7*0.7</f>
        <v>4824955.6929893605</v>
      </c>
      <c r="H61" s="21">
        <f>$F61*Totalt!$C$8*0.7</f>
        <v>2398967.9705543104</v>
      </c>
      <c r="I61" s="21">
        <f>$F61*Totalt!$C$9*0.7</f>
        <v>14474867.078968082</v>
      </c>
      <c r="J61" s="21">
        <f>$F61*Totalt!$C$10*0.5</f>
        <v>4135676.3082765951</v>
      </c>
      <c r="K61" s="9">
        <f t="shared" si="1"/>
        <v>25834467.050788347</v>
      </c>
      <c r="L61" s="1"/>
      <c r="M61" s="1"/>
    </row>
    <row r="62" spans="1:13" x14ac:dyDescent="0.25">
      <c r="A62" s="1"/>
      <c r="B62" s="8" t="s">
        <v>70</v>
      </c>
      <c r="C62" s="8" t="s">
        <v>59</v>
      </c>
      <c r="D62" s="8" t="s">
        <v>328</v>
      </c>
      <c r="E62" s="10">
        <v>27467</v>
      </c>
      <c r="F62" s="12">
        <f t="shared" si="0"/>
        <v>2.6616669281464278E-3</v>
      </c>
      <c r="G62" s="21">
        <f>$F62*Totalt!$C$7*0.7</f>
        <v>9315834.2485124972</v>
      </c>
      <c r="H62" s="21">
        <f>$F62*Totalt!$C$8*0.7</f>
        <v>4631832.7883604132</v>
      </c>
      <c r="I62" s="21">
        <f>$F62*Totalt!$C$9*0.7</f>
        <v>27947502.74553749</v>
      </c>
      <c r="J62" s="21">
        <f>$F62*Totalt!$C$10*0.5</f>
        <v>7985000.7844392834</v>
      </c>
      <c r="K62" s="9">
        <f t="shared" si="1"/>
        <v>49880170.566849679</v>
      </c>
      <c r="L62" s="1"/>
      <c r="M62" s="1"/>
    </row>
    <row r="63" spans="1:13" x14ac:dyDescent="0.25">
      <c r="A63" s="1"/>
      <c r="B63" s="8" t="s">
        <v>71</v>
      </c>
      <c r="C63" s="8" t="s">
        <v>59</v>
      </c>
      <c r="D63" s="8" t="s">
        <v>328</v>
      </c>
      <c r="E63" s="10">
        <v>34576</v>
      </c>
      <c r="F63" s="12">
        <f t="shared" si="0"/>
        <v>3.3505586961659769E-3</v>
      </c>
      <c r="G63" s="21">
        <f>$F63*Totalt!$C$7*0.7</f>
        <v>11726955.436580919</v>
      </c>
      <c r="H63" s="21">
        <f>$F63*Totalt!$C$8*0.7</f>
        <v>5830642.2430680329</v>
      </c>
      <c r="I63" s="21">
        <f>$F63*Totalt!$C$9*0.7</f>
        <v>35180866.309742756</v>
      </c>
      <c r="J63" s="21">
        <f>$F63*Totalt!$C$10*0.5</f>
        <v>10051676.088497931</v>
      </c>
      <c r="K63" s="9">
        <f t="shared" si="1"/>
        <v>62790140.077889636</v>
      </c>
      <c r="L63" s="1"/>
      <c r="M63" s="1"/>
    </row>
    <row r="64" spans="1:13" x14ac:dyDescent="0.25">
      <c r="A64" s="1"/>
      <c r="B64" s="8" t="s">
        <v>81</v>
      </c>
      <c r="C64" s="8" t="s">
        <v>80</v>
      </c>
      <c r="D64" s="8" t="s">
        <v>330</v>
      </c>
      <c r="E64" s="10">
        <v>10845</v>
      </c>
      <c r="F64" s="12">
        <f t="shared" si="0"/>
        <v>1.0509257594840356E-3</v>
      </c>
      <c r="G64" s="21">
        <f>$F64*Totalt!$C$7*0.7</f>
        <v>3678240.1581941247</v>
      </c>
      <c r="H64" s="21">
        <f>$F64*Totalt!$C$8*0.7</f>
        <v>1828821.0066541187</v>
      </c>
      <c r="I64" s="21">
        <f>$F64*Totalt!$C$9*0.7</f>
        <v>11034720.474582374</v>
      </c>
      <c r="J64" s="21">
        <f>$F64*Totalt!$C$10*0.5</f>
        <v>3152777.2784521068</v>
      </c>
      <c r="K64" s="9">
        <f t="shared" si="1"/>
        <v>19694558.917882726</v>
      </c>
      <c r="L64" s="1"/>
      <c r="M64" s="1"/>
    </row>
    <row r="65" spans="1:13" x14ac:dyDescent="0.25">
      <c r="A65" s="1"/>
      <c r="B65" s="8" t="s">
        <v>82</v>
      </c>
      <c r="C65" s="8" t="s">
        <v>80</v>
      </c>
      <c r="D65" s="8" t="s">
        <v>330</v>
      </c>
      <c r="E65" s="10">
        <v>9450</v>
      </c>
      <c r="F65" s="12">
        <f t="shared" si="0"/>
        <v>9.1574443772467836E-4</v>
      </c>
      <c r="G65" s="21">
        <f>$F65*Totalt!$C$7*0.7</f>
        <v>3205105.5320363743</v>
      </c>
      <c r="H65" s="21">
        <f>$F65*Totalt!$C$8*0.7</f>
        <v>1593578.4705284853</v>
      </c>
      <c r="I65" s="21">
        <f>$F65*Totalt!$C$9*0.7</f>
        <v>9615316.596109122</v>
      </c>
      <c r="J65" s="21">
        <f>$F65*Totalt!$C$10*0.5</f>
        <v>2747233.3131740349</v>
      </c>
      <c r="K65" s="9">
        <f t="shared" si="1"/>
        <v>17161233.911848016</v>
      </c>
      <c r="L65" s="1"/>
      <c r="M65" s="1"/>
    </row>
    <row r="66" spans="1:13" x14ac:dyDescent="0.25">
      <c r="A66" s="1"/>
      <c r="B66" s="8" t="s">
        <v>83</v>
      </c>
      <c r="C66" s="8" t="s">
        <v>80</v>
      </c>
      <c r="D66" s="8" t="s">
        <v>330</v>
      </c>
      <c r="E66" s="10">
        <v>14245</v>
      </c>
      <c r="F66" s="12">
        <f t="shared" si="0"/>
        <v>1.3803999487183114E-3</v>
      </c>
      <c r="G66" s="21">
        <f>$F66*Totalt!$C$7*0.7</f>
        <v>4831399.8205140894</v>
      </c>
      <c r="H66" s="21">
        <f>$F66*Totalt!$C$8*0.7</f>
        <v>2402171.9907596051</v>
      </c>
      <c r="I66" s="21">
        <f>$F66*Totalt!$C$9*0.7</f>
        <v>14494199.461542269</v>
      </c>
      <c r="J66" s="21">
        <f>$F66*Totalt!$C$10*0.5</f>
        <v>4141199.8461549343</v>
      </c>
      <c r="K66" s="9">
        <f t="shared" si="1"/>
        <v>25868971.118970901</v>
      </c>
      <c r="L66" s="1"/>
      <c r="M66" s="1"/>
    </row>
    <row r="67" spans="1:13" x14ac:dyDescent="0.25">
      <c r="A67" s="1"/>
      <c r="B67" s="8" t="s">
        <v>84</v>
      </c>
      <c r="C67" s="8" t="s">
        <v>80</v>
      </c>
      <c r="D67" s="8" t="s">
        <v>330</v>
      </c>
      <c r="E67" s="10">
        <v>5918</v>
      </c>
      <c r="F67" s="12">
        <f t="shared" si="0"/>
        <v>5.7347889761424832E-4</v>
      </c>
      <c r="G67" s="21">
        <f>$F67*Totalt!$C$7*0.7</f>
        <v>2007176.1416498688</v>
      </c>
      <c r="H67" s="21">
        <f>$F67*Totalt!$C$8*0.7</f>
        <v>997967.97762831487</v>
      </c>
      <c r="I67" s="21">
        <f>$F67*Totalt!$C$9*0.7</f>
        <v>6021528.4249496069</v>
      </c>
      <c r="J67" s="21">
        <f>$F67*Totalt!$C$10*0.5</f>
        <v>1720436.692842745</v>
      </c>
      <c r="K67" s="9">
        <f t="shared" si="1"/>
        <v>10747109.237070534</v>
      </c>
      <c r="L67" s="1"/>
      <c r="M67" s="1"/>
    </row>
    <row r="68" spans="1:13" x14ac:dyDescent="0.25">
      <c r="A68" s="1"/>
      <c r="B68" s="8" t="s">
        <v>80</v>
      </c>
      <c r="C68" s="8" t="s">
        <v>80</v>
      </c>
      <c r="D68" s="8" t="s">
        <v>330</v>
      </c>
      <c r="E68" s="10">
        <v>69401</v>
      </c>
      <c r="F68" s="12">
        <f t="shared" si="0"/>
        <v>6.725246531484699E-3</v>
      </c>
      <c r="G68" s="21">
        <f>$F68*Totalt!$C$7*0.7</f>
        <v>23538362.860196445</v>
      </c>
      <c r="H68" s="21">
        <f>$F68*Totalt!$C$8*0.7</f>
        <v>11703274.014089672</v>
      </c>
      <c r="I68" s="21">
        <f>$F68*Totalt!$C$9*0.7</f>
        <v>70615088.580589339</v>
      </c>
      <c r="J68" s="21">
        <f>$F68*Totalt!$C$10*0.5</f>
        <v>20175739.594454098</v>
      </c>
      <c r="K68" s="9">
        <f t="shared" si="1"/>
        <v>126032465.04932955</v>
      </c>
      <c r="L68" s="1"/>
      <c r="M68" s="1"/>
    </row>
    <row r="69" spans="1:13" x14ac:dyDescent="0.25">
      <c r="A69" s="1"/>
      <c r="B69" s="8" t="s">
        <v>85</v>
      </c>
      <c r="C69" s="8" t="s">
        <v>80</v>
      </c>
      <c r="D69" s="8" t="s">
        <v>330</v>
      </c>
      <c r="E69" s="10">
        <v>13455</v>
      </c>
      <c r="F69" s="12">
        <f t="shared" si="0"/>
        <v>1.3038456518079944E-3</v>
      </c>
      <c r="G69" s="21">
        <f>$F69*Totalt!$C$7*0.7</f>
        <v>4563459.7813279796</v>
      </c>
      <c r="H69" s="21">
        <f>$F69*Totalt!$C$8*0.7</f>
        <v>2268952.2032762715</v>
      </c>
      <c r="I69" s="21">
        <f>$F69*Totalt!$C$9*0.7</f>
        <v>13690379.343983941</v>
      </c>
      <c r="J69" s="21">
        <f>$F69*Totalt!$C$10*0.5</f>
        <v>3911536.9554239833</v>
      </c>
      <c r="K69" s="9">
        <f t="shared" si="1"/>
        <v>24434328.284012176</v>
      </c>
      <c r="L69" s="1"/>
      <c r="M69" s="1"/>
    </row>
    <row r="70" spans="1:13" x14ac:dyDescent="0.25">
      <c r="A70" s="1"/>
      <c r="B70" s="8" t="s">
        <v>86</v>
      </c>
      <c r="C70" s="8" t="s">
        <v>80</v>
      </c>
      <c r="D70" s="8" t="s">
        <v>330</v>
      </c>
      <c r="E70" s="10">
        <v>15225</v>
      </c>
      <c r="F70" s="12">
        <f t="shared" ref="F70:F133" si="2">E70/SUM($E$6:$E$295)</f>
        <v>1.4753660385564264E-3</v>
      </c>
      <c r="G70" s="21">
        <f>$F70*Totalt!$C$7*0.7</f>
        <v>5163781.1349474918</v>
      </c>
      <c r="H70" s="21">
        <f>$F70*Totalt!$C$8*0.7</f>
        <v>2567431.9802958928</v>
      </c>
      <c r="I70" s="21">
        <f>$F70*Totalt!$C$9*0.7</f>
        <v>15491343.404842475</v>
      </c>
      <c r="J70" s="21">
        <f>$F70*Totalt!$C$10*0.5</f>
        <v>4426098.1156692794</v>
      </c>
      <c r="K70" s="9">
        <f t="shared" ref="K70:K133" si="3">SUM(G70:J70)</f>
        <v>27648654.63575514</v>
      </c>
      <c r="L70" s="1"/>
      <c r="M70" s="1"/>
    </row>
    <row r="71" spans="1:13" x14ac:dyDescent="0.25">
      <c r="A71" s="1"/>
      <c r="B71" s="8" t="s">
        <v>87</v>
      </c>
      <c r="C71" s="8" t="s">
        <v>80</v>
      </c>
      <c r="D71" s="8" t="s">
        <v>330</v>
      </c>
      <c r="E71" s="10">
        <v>20317</v>
      </c>
      <c r="F71" s="12">
        <f t="shared" si="2"/>
        <v>1.9688020890214065E-3</v>
      </c>
      <c r="G71" s="21">
        <f>$F71*Totalt!$C$7*0.7</f>
        <v>6890807.3115749229</v>
      </c>
      <c r="H71" s="21">
        <f>$F71*Totalt!$C$8*0.7</f>
        <v>3426109.3953150515</v>
      </c>
      <c r="I71" s="21">
        <f>$F71*Totalt!$C$9*0.7</f>
        <v>20672421.934724767</v>
      </c>
      <c r="J71" s="21">
        <f>$F71*Totalt!$C$10*0.5</f>
        <v>5906406.2670642193</v>
      </c>
      <c r="K71" s="9">
        <f t="shared" si="3"/>
        <v>36895744.908678964</v>
      </c>
      <c r="L71" s="1"/>
      <c r="M71" s="1"/>
    </row>
    <row r="72" spans="1:13" x14ac:dyDescent="0.25">
      <c r="A72" s="1"/>
      <c r="B72" s="8" t="s">
        <v>88</v>
      </c>
      <c r="C72" s="8" t="s">
        <v>80</v>
      </c>
      <c r="D72" s="8" t="s">
        <v>330</v>
      </c>
      <c r="E72" s="10">
        <v>27079</v>
      </c>
      <c r="F72" s="12">
        <f t="shared" si="2"/>
        <v>2.6240681089043983E-3</v>
      </c>
      <c r="G72" s="21">
        <f>$F72*Totalt!$C$7*0.7</f>
        <v>9184238.3811653927</v>
      </c>
      <c r="H72" s="21">
        <f>$F72*Totalt!$C$8*0.7</f>
        <v>4566403.3231154336</v>
      </c>
      <c r="I72" s="21">
        <f>$F72*Totalt!$C$9*0.7</f>
        <v>27552715.143496182</v>
      </c>
      <c r="J72" s="21">
        <f>$F72*Totalt!$C$10*0.5</f>
        <v>7872204.3267131951</v>
      </c>
      <c r="K72" s="9">
        <f t="shared" si="3"/>
        <v>49175561.174490206</v>
      </c>
      <c r="L72" s="1"/>
      <c r="M72" s="1"/>
    </row>
    <row r="73" spans="1:13" x14ac:dyDescent="0.25">
      <c r="A73" s="1"/>
      <c r="B73" s="8" t="s">
        <v>89</v>
      </c>
      <c r="C73" s="8" t="s">
        <v>80</v>
      </c>
      <c r="D73" s="8" t="s">
        <v>330</v>
      </c>
      <c r="E73" s="10">
        <v>7104</v>
      </c>
      <c r="F73" s="12">
        <f t="shared" si="2"/>
        <v>6.8840724715302812E-4</v>
      </c>
      <c r="G73" s="21">
        <f>$F73*Totalt!$C$7*0.7</f>
        <v>2409425.3650355982</v>
      </c>
      <c r="H73" s="21">
        <f>$F73*Totalt!$C$8*0.7</f>
        <v>1197966.2914956994</v>
      </c>
      <c r="I73" s="21">
        <f>$F73*Totalt!$C$9*0.7</f>
        <v>7228276.0951067945</v>
      </c>
      <c r="J73" s="21">
        <f>$F73*Totalt!$C$10*0.5</f>
        <v>2065221.7414590844</v>
      </c>
      <c r="K73" s="9">
        <f t="shared" si="3"/>
        <v>12900889.493097177</v>
      </c>
      <c r="L73" s="1"/>
      <c r="M73" s="1"/>
    </row>
    <row r="74" spans="1:13" x14ac:dyDescent="0.25">
      <c r="A74" s="1"/>
      <c r="B74" s="8" t="s">
        <v>90</v>
      </c>
      <c r="C74" s="8" t="s">
        <v>80</v>
      </c>
      <c r="D74" s="8" t="s">
        <v>330</v>
      </c>
      <c r="E74" s="10">
        <v>15655</v>
      </c>
      <c r="F74" s="12">
        <f t="shared" si="2"/>
        <v>1.5170348330772318E-3</v>
      </c>
      <c r="G74" s="21">
        <f>$F74*Totalt!$C$7*0.7</f>
        <v>5309621.9157703109</v>
      </c>
      <c r="H74" s="21">
        <f>$F74*Totalt!$C$8*0.7</f>
        <v>2639944.0165209984</v>
      </c>
      <c r="I74" s="21">
        <f>$F74*Totalt!$C$9*0.7</f>
        <v>15928865.747310933</v>
      </c>
      <c r="J74" s="21">
        <f>$F74*Totalt!$C$10*0.5</f>
        <v>4551104.4992316952</v>
      </c>
      <c r="K74" s="9">
        <f t="shared" si="3"/>
        <v>28429536.178833939</v>
      </c>
      <c r="L74" s="1"/>
      <c r="M74" s="1"/>
    </row>
    <row r="75" spans="1:13" x14ac:dyDescent="0.25">
      <c r="A75" s="1"/>
      <c r="B75" s="8" t="s">
        <v>91</v>
      </c>
      <c r="C75" s="8" t="s">
        <v>80</v>
      </c>
      <c r="D75" s="8" t="s">
        <v>330</v>
      </c>
      <c r="E75" s="10">
        <v>36721</v>
      </c>
      <c r="F75" s="12">
        <f t="shared" si="2"/>
        <v>3.5584181479034831E-3</v>
      </c>
      <c r="G75" s="21">
        <f>$F75*Totalt!$C$7*0.7</f>
        <v>12454463.517662192</v>
      </c>
      <c r="H75" s="21">
        <f>$F75*Totalt!$C$8*0.7</f>
        <v>6192359.2609816417</v>
      </c>
      <c r="I75" s="21">
        <f>$F75*Totalt!$C$9*0.7</f>
        <v>37363390.55298657</v>
      </c>
      <c r="J75" s="21">
        <f>$F75*Totalt!$C$10*0.5</f>
        <v>10675254.44371045</v>
      </c>
      <c r="K75" s="9">
        <f t="shared" si="3"/>
        <v>66685467.775340855</v>
      </c>
      <c r="L75" s="1"/>
      <c r="M75" s="1"/>
    </row>
    <row r="76" spans="1:13" x14ac:dyDescent="0.25">
      <c r="A76" s="1"/>
      <c r="B76" s="8" t="s">
        <v>72</v>
      </c>
      <c r="C76" s="8" t="s">
        <v>296</v>
      </c>
      <c r="D76" s="8" t="s">
        <v>329</v>
      </c>
      <c r="E76" s="10">
        <v>20179</v>
      </c>
      <c r="F76" s="12">
        <f t="shared" si="2"/>
        <v>1.9554293131054269E-3</v>
      </c>
      <c r="G76" s="21">
        <f>$F76*Totalt!$C$7*0.7</f>
        <v>6844002.5958689936</v>
      </c>
      <c r="H76" s="21">
        <f>$F76*Totalt!$C$8*0.7</f>
        <v>3402838.0906660636</v>
      </c>
      <c r="I76" s="21">
        <f>$F76*Totalt!$C$9*0.7</f>
        <v>20532007.787606981</v>
      </c>
      <c r="J76" s="21">
        <f>$F76*Totalt!$C$10*0.5</f>
        <v>5866287.9393162802</v>
      </c>
      <c r="K76" s="9">
        <f t="shared" si="3"/>
        <v>36645136.413458318</v>
      </c>
      <c r="L76" s="1"/>
      <c r="M76" s="1"/>
    </row>
    <row r="77" spans="1:13" x14ac:dyDescent="0.25">
      <c r="A77" s="1"/>
      <c r="B77" s="8" t="s">
        <v>73</v>
      </c>
      <c r="C77" s="8" t="s">
        <v>296</v>
      </c>
      <c r="D77" s="8" t="s">
        <v>329</v>
      </c>
      <c r="E77" s="10">
        <v>8706</v>
      </c>
      <c r="F77" s="12">
        <f t="shared" si="2"/>
        <v>8.4364773278635449E-4</v>
      </c>
      <c r="G77" s="21">
        <f>$F77*Totalt!$C$7*0.7</f>
        <v>2952767.0647522402</v>
      </c>
      <c r="H77" s="21">
        <f>$F77*Totalt!$C$8*0.7</f>
        <v>1468115.7845948141</v>
      </c>
      <c r="I77" s="21">
        <f>$F77*Totalt!$C$9*0.7</f>
        <v>8858301.1942567229</v>
      </c>
      <c r="J77" s="21">
        <f>$F77*Totalt!$C$10*0.5</f>
        <v>2530943.1983590634</v>
      </c>
      <c r="K77" s="9">
        <f t="shared" si="3"/>
        <v>15810127.241962841</v>
      </c>
      <c r="L77" s="1"/>
      <c r="M77" s="1"/>
    </row>
    <row r="78" spans="1:13" x14ac:dyDescent="0.25">
      <c r="A78" s="1"/>
      <c r="B78" s="8" t="s">
        <v>74</v>
      </c>
      <c r="C78" s="8" t="s">
        <v>296</v>
      </c>
      <c r="D78" s="8" t="s">
        <v>329</v>
      </c>
      <c r="E78" s="10">
        <v>28492</v>
      </c>
      <c r="F78" s="12">
        <f t="shared" si="2"/>
        <v>2.7609937057832316E-3</v>
      </c>
      <c r="G78" s="21">
        <f>$F78*Totalt!$C$7*0.7</f>
        <v>9663477.9702413101</v>
      </c>
      <c r="H78" s="21">
        <f>$F78*Totalt!$C$8*0.7</f>
        <v>4804681.2468039794</v>
      </c>
      <c r="I78" s="21">
        <f>$F78*Totalt!$C$9*0.7</f>
        <v>28990433.910723928</v>
      </c>
      <c r="J78" s="21">
        <f>$F78*Totalt!$C$10*0.5</f>
        <v>8282981.1173496945</v>
      </c>
      <c r="K78" s="9">
        <f t="shared" si="3"/>
        <v>51741574.245118909</v>
      </c>
      <c r="L78" s="1"/>
      <c r="M78" s="1"/>
    </row>
    <row r="79" spans="1:13" x14ac:dyDescent="0.25">
      <c r="A79" s="1"/>
      <c r="B79" s="8" t="s">
        <v>75</v>
      </c>
      <c r="C79" s="8" t="s">
        <v>296</v>
      </c>
      <c r="D79" s="8" t="s">
        <v>329</v>
      </c>
      <c r="E79" s="10">
        <v>10301</v>
      </c>
      <c r="F79" s="12">
        <f t="shared" si="2"/>
        <v>9.9820988920655161E-4</v>
      </c>
      <c r="G79" s="21">
        <f>$F79*Totalt!$C$7*0.7</f>
        <v>3493734.6122229304</v>
      </c>
      <c r="H79" s="21">
        <f>$F79*Totalt!$C$8*0.7</f>
        <v>1737084.849197241</v>
      </c>
      <c r="I79" s="21">
        <f>$F79*Totalt!$C$9*0.7</f>
        <v>10481203.836668791</v>
      </c>
      <c r="J79" s="21">
        <f>$F79*Totalt!$C$10*0.5</f>
        <v>2994629.6676196549</v>
      </c>
      <c r="K79" s="9">
        <f t="shared" si="3"/>
        <v>18706652.965708617</v>
      </c>
      <c r="L79" s="1"/>
      <c r="M79" s="1"/>
    </row>
    <row r="80" spans="1:13" x14ac:dyDescent="0.25">
      <c r="A80" s="1"/>
      <c r="B80" s="8" t="s">
        <v>76</v>
      </c>
      <c r="C80" s="8" t="s">
        <v>296</v>
      </c>
      <c r="D80" s="8" t="s">
        <v>329</v>
      </c>
      <c r="E80" s="10">
        <v>12384</v>
      </c>
      <c r="F80" s="12">
        <f t="shared" si="2"/>
        <v>1.2000612821991975E-3</v>
      </c>
      <c r="G80" s="21">
        <f>$F80*Totalt!$C$7*0.7</f>
        <v>4200214.4876971906</v>
      </c>
      <c r="H80" s="21">
        <f>$F80*Totalt!$C$8*0.7</f>
        <v>2088346.6432830435</v>
      </c>
      <c r="I80" s="21">
        <f>$F80*Totalt!$C$9*0.7</f>
        <v>12600643.463091573</v>
      </c>
      <c r="J80" s="21">
        <f>$F80*Totalt!$C$10*0.5</f>
        <v>3600183.8465975923</v>
      </c>
      <c r="K80" s="9">
        <f t="shared" si="3"/>
        <v>22489388.440669399</v>
      </c>
      <c r="L80" s="1"/>
      <c r="M80" s="1"/>
    </row>
    <row r="81" spans="1:13" x14ac:dyDescent="0.25">
      <c r="A81" s="1"/>
      <c r="B81" s="8" t="s">
        <v>77</v>
      </c>
      <c r="C81" s="8" t="s">
        <v>296</v>
      </c>
      <c r="D81" s="8" t="s">
        <v>329</v>
      </c>
      <c r="E81" s="10">
        <v>9594</v>
      </c>
      <c r="F81" s="12">
        <f t="shared" si="2"/>
        <v>9.2969863868048303E-4</v>
      </c>
      <c r="G81" s="21">
        <f>$F81*Totalt!$C$7*0.7</f>
        <v>3253945.2353816903</v>
      </c>
      <c r="H81" s="21">
        <f>$F81*Totalt!$C$8*0.7</f>
        <v>1617861.5710317765</v>
      </c>
      <c r="I81" s="21">
        <f>$F81*Totalt!$C$9*0.7</f>
        <v>9761835.7061450705</v>
      </c>
      <c r="J81" s="21">
        <f>$F81*Totalt!$C$10*0.5</f>
        <v>2789095.9160414492</v>
      </c>
      <c r="K81" s="9">
        <f t="shared" si="3"/>
        <v>17422738.428599987</v>
      </c>
      <c r="L81" s="1"/>
      <c r="M81" s="1"/>
    </row>
    <row r="82" spans="1:13" x14ac:dyDescent="0.25">
      <c r="A82" s="1"/>
      <c r="B82" s="8" t="s">
        <v>78</v>
      </c>
      <c r="C82" s="8" t="s">
        <v>296</v>
      </c>
      <c r="D82" s="8" t="s">
        <v>329</v>
      </c>
      <c r="E82" s="10">
        <v>93991</v>
      </c>
      <c r="F82" s="12">
        <f t="shared" si="2"/>
        <v>9.1081201530349466E-3</v>
      </c>
      <c r="G82" s="21">
        <f>$F82*Totalt!$C$7*0.7</f>
        <v>31878420.53562231</v>
      </c>
      <c r="H82" s="21">
        <f>$F82*Totalt!$C$8*0.7</f>
        <v>15849950.690311413</v>
      </c>
      <c r="I82" s="21">
        <f>$F82*Totalt!$C$9*0.7</f>
        <v>95635261.606866941</v>
      </c>
      <c r="J82" s="21">
        <f>$F82*Totalt!$C$10*0.5</f>
        <v>27324360.45910484</v>
      </c>
      <c r="K82" s="9">
        <f t="shared" si="3"/>
        <v>170687993.29190549</v>
      </c>
      <c r="L82" s="1"/>
      <c r="M82" s="1"/>
    </row>
    <row r="83" spans="1:13" x14ac:dyDescent="0.25">
      <c r="A83" s="1"/>
      <c r="B83" s="8" t="s">
        <v>79</v>
      </c>
      <c r="C83" s="8" t="s">
        <v>296</v>
      </c>
      <c r="D83" s="8" t="s">
        <v>329</v>
      </c>
      <c r="E83" s="10">
        <v>17643</v>
      </c>
      <c r="F83" s="12">
        <f t="shared" si="2"/>
        <v>1.7096803296059789E-3</v>
      </c>
      <c r="G83" s="21">
        <f>$F83*Totalt!$C$7*0.7</f>
        <v>5983881.1536209248</v>
      </c>
      <c r="H83" s="21">
        <f>$F83*Totalt!$C$8*0.7</f>
        <v>2975185.7095803246</v>
      </c>
      <c r="I83" s="21">
        <f>$F83*Totalt!$C$9*0.7</f>
        <v>17951643.460862778</v>
      </c>
      <c r="J83" s="21">
        <f>$F83*Totalt!$C$10*0.5</f>
        <v>5129040.9888179367</v>
      </c>
      <c r="K83" s="9">
        <f t="shared" si="3"/>
        <v>32039751.312881965</v>
      </c>
      <c r="L83" s="1"/>
      <c r="M83" s="1"/>
    </row>
    <row r="84" spans="1:13" x14ac:dyDescent="0.25">
      <c r="A84" s="1"/>
      <c r="B84" s="8" t="s">
        <v>279</v>
      </c>
      <c r="C84" s="8" t="s">
        <v>308</v>
      </c>
      <c r="D84" s="8" t="s">
        <v>351</v>
      </c>
      <c r="E84" s="10">
        <v>2799</v>
      </c>
      <c r="F84" s="12">
        <f t="shared" si="2"/>
        <v>2.7123478107845238E-4</v>
      </c>
      <c r="G84" s="21">
        <f>$F84*Totalt!$C$7*0.7</f>
        <v>949321.73377458332</v>
      </c>
      <c r="H84" s="21">
        <f>$F84*Totalt!$C$8*0.7</f>
        <v>472002.76603272278</v>
      </c>
      <c r="I84" s="21">
        <f>$F84*Totalt!$C$9*0.7</f>
        <v>2847965.2013237495</v>
      </c>
      <c r="J84" s="21">
        <f>$F84*Totalt!$C$10*0.5</f>
        <v>813704.34323535708</v>
      </c>
      <c r="K84" s="9">
        <f t="shared" si="3"/>
        <v>5082994.0443664119</v>
      </c>
      <c r="L84" s="1"/>
      <c r="M84" s="1"/>
    </row>
    <row r="85" spans="1:13" x14ac:dyDescent="0.25">
      <c r="A85" s="1"/>
      <c r="B85" s="8" t="s">
        <v>280</v>
      </c>
      <c r="C85" s="8" t="s">
        <v>308</v>
      </c>
      <c r="D85" s="8" t="s">
        <v>351</v>
      </c>
      <c r="E85" s="10">
        <v>6244</v>
      </c>
      <c r="F85" s="12">
        <f t="shared" si="2"/>
        <v>6.050696581114171E-4</v>
      </c>
      <c r="G85" s="21">
        <f>$F85*Totalt!$C$7*0.7</f>
        <v>2117743.80338996</v>
      </c>
      <c r="H85" s="21">
        <f>$F85*Totalt!$C$8*0.7</f>
        <v>1052942.2190454879</v>
      </c>
      <c r="I85" s="21">
        <f>$F85*Totalt!$C$9*0.7</f>
        <v>6353231.410169879</v>
      </c>
      <c r="J85" s="21">
        <f>$F85*Totalt!$C$10*0.5</f>
        <v>1815208.9743342514</v>
      </c>
      <c r="K85" s="9">
        <f t="shared" si="3"/>
        <v>11339126.406939577</v>
      </c>
      <c r="L85" s="1"/>
      <c r="M85" s="1"/>
    </row>
    <row r="86" spans="1:13" x14ac:dyDescent="0.25">
      <c r="A86" s="1"/>
      <c r="B86" s="8" t="s">
        <v>281</v>
      </c>
      <c r="C86" s="8" t="s">
        <v>308</v>
      </c>
      <c r="D86" s="8" t="s">
        <v>351</v>
      </c>
      <c r="E86" s="10">
        <v>28080</v>
      </c>
      <c r="F86" s="12">
        <f t="shared" si="2"/>
        <v>2.7210691863819017E-3</v>
      </c>
      <c r="G86" s="21">
        <f>$F86*Totalt!$C$7*0.7</f>
        <v>9523742.1523366552</v>
      </c>
      <c r="H86" s="21">
        <f>$F86*Totalt!$C$8*0.7</f>
        <v>4735204.5981417848</v>
      </c>
      <c r="I86" s="21">
        <f>$F86*Totalt!$C$9*0.7</f>
        <v>28571226.457009967</v>
      </c>
      <c r="J86" s="21">
        <f>$F86*Totalt!$C$10*0.5</f>
        <v>8163207.5591457048</v>
      </c>
      <c r="K86" s="9">
        <f t="shared" si="3"/>
        <v>50993380.766634107</v>
      </c>
      <c r="L86" s="1"/>
      <c r="M86" s="1"/>
    </row>
    <row r="87" spans="1:13" x14ac:dyDescent="0.25">
      <c r="A87" s="1"/>
      <c r="B87" s="8" t="s">
        <v>282</v>
      </c>
      <c r="C87" s="8" t="s">
        <v>308</v>
      </c>
      <c r="D87" s="8" t="s">
        <v>351</v>
      </c>
      <c r="E87" s="10">
        <v>17540</v>
      </c>
      <c r="F87" s="12">
        <f t="shared" si="2"/>
        <v>1.6996991997556465E-3</v>
      </c>
      <c r="G87" s="21">
        <f>$F87*Totalt!$C$7*0.7</f>
        <v>5948947.1991447629</v>
      </c>
      <c r="H87" s="21">
        <f>$F87*Totalt!$C$8*0.7</f>
        <v>2957816.5474147759</v>
      </c>
      <c r="I87" s="21">
        <f>$F87*Totalt!$C$9*0.7</f>
        <v>17846841.597434286</v>
      </c>
      <c r="J87" s="21">
        <f>$F87*Totalt!$C$10*0.5</f>
        <v>5099097.5992669398</v>
      </c>
      <c r="K87" s="9">
        <f t="shared" si="3"/>
        <v>31852702.943260763</v>
      </c>
      <c r="L87" s="1"/>
      <c r="M87" s="1"/>
    </row>
    <row r="88" spans="1:13" x14ac:dyDescent="0.25">
      <c r="A88" s="1"/>
      <c r="B88" s="8" t="s">
        <v>283</v>
      </c>
      <c r="C88" s="8" t="s">
        <v>308</v>
      </c>
      <c r="D88" s="8" t="s">
        <v>351</v>
      </c>
      <c r="E88" s="10">
        <v>9678</v>
      </c>
      <c r="F88" s="12">
        <f t="shared" si="2"/>
        <v>9.3783858923803573E-4</v>
      </c>
      <c r="G88" s="21">
        <f>$F88*Totalt!$C$7*0.7</f>
        <v>3282435.0623331247</v>
      </c>
      <c r="H88" s="21">
        <f>$F88*Totalt!$C$8*0.7</f>
        <v>1632026.7129920295</v>
      </c>
      <c r="I88" s="21">
        <f>$F88*Totalt!$C$9*0.7</f>
        <v>9847305.1869993731</v>
      </c>
      <c r="J88" s="21">
        <f>$F88*Totalt!$C$10*0.5</f>
        <v>2813515.7677141074</v>
      </c>
      <c r="K88" s="9">
        <f t="shared" si="3"/>
        <v>17575282.730038635</v>
      </c>
      <c r="L88" s="1"/>
      <c r="M88" s="1"/>
    </row>
    <row r="89" spans="1:13" x14ac:dyDescent="0.25">
      <c r="A89" s="1"/>
      <c r="B89" s="8" t="s">
        <v>284</v>
      </c>
      <c r="C89" s="8" t="s">
        <v>308</v>
      </c>
      <c r="D89" s="8" t="s">
        <v>351</v>
      </c>
      <c r="E89" s="10">
        <v>4926</v>
      </c>
      <c r="F89" s="12">
        <f t="shared" si="2"/>
        <v>4.7734995769648317E-4</v>
      </c>
      <c r="G89" s="21">
        <f>$F89*Totalt!$C$7*0.7</f>
        <v>1670724.851937691</v>
      </c>
      <c r="H89" s="21">
        <f>$F89*Totalt!$C$8*0.7</f>
        <v>830684.39638341987</v>
      </c>
      <c r="I89" s="21">
        <f>$F89*Totalt!$C$9*0.7</f>
        <v>5012174.5558130732</v>
      </c>
      <c r="J89" s="21">
        <f>$F89*Totalt!$C$10*0.5</f>
        <v>1432049.8730894495</v>
      </c>
      <c r="K89" s="9">
        <f t="shared" si="3"/>
        <v>8945633.677223634</v>
      </c>
      <c r="L89" s="1"/>
      <c r="M89" s="1"/>
    </row>
    <row r="90" spans="1:13" x14ac:dyDescent="0.25">
      <c r="A90" s="1"/>
      <c r="B90" s="8" t="s">
        <v>285</v>
      </c>
      <c r="C90" s="8" t="s">
        <v>308</v>
      </c>
      <c r="D90" s="8" t="s">
        <v>351</v>
      </c>
      <c r="E90" s="10">
        <v>15915</v>
      </c>
      <c r="F90" s="12">
        <f t="shared" si="2"/>
        <v>1.5422299181363235E-3</v>
      </c>
      <c r="G90" s="21">
        <f>$F90*Totalt!$C$7*0.7</f>
        <v>5397804.7134771319</v>
      </c>
      <c r="H90" s="21">
        <f>$F90*Totalt!$C$8*0.7</f>
        <v>2683788.5035408298</v>
      </c>
      <c r="I90" s="21">
        <f>$F90*Totalt!$C$9*0.7</f>
        <v>16193414.140431395</v>
      </c>
      <c r="J90" s="21">
        <f>$F90*Totalt!$C$10*0.5</f>
        <v>4626689.7544089705</v>
      </c>
      <c r="K90" s="9">
        <f t="shared" si="3"/>
        <v>28901697.111858327</v>
      </c>
      <c r="L90" s="1"/>
      <c r="M90" s="1"/>
    </row>
    <row r="91" spans="1:13" x14ac:dyDescent="0.25">
      <c r="A91" s="1"/>
      <c r="B91" s="8" t="s">
        <v>286</v>
      </c>
      <c r="C91" s="8" t="s">
        <v>308</v>
      </c>
      <c r="D91" s="8" t="s">
        <v>351</v>
      </c>
      <c r="E91" s="10">
        <v>22877</v>
      </c>
      <c r="F91" s="12">
        <f t="shared" si="2"/>
        <v>2.2168767726801551E-3</v>
      </c>
      <c r="G91" s="21">
        <f>$F91*Totalt!$C$7*0.7</f>
        <v>7759068.704380543</v>
      </c>
      <c r="H91" s="21">
        <f>$F91*Totalt!$C$8*0.7</f>
        <v>3857808.9598180056</v>
      </c>
      <c r="I91" s="21">
        <f>$F91*Totalt!$C$9*0.7</f>
        <v>23277206.11314163</v>
      </c>
      <c r="J91" s="21">
        <f>$F91*Totalt!$C$10*0.5</f>
        <v>6650630.318040465</v>
      </c>
      <c r="K91" s="9">
        <f t="shared" si="3"/>
        <v>41544714.095380642</v>
      </c>
      <c r="L91" s="1"/>
      <c r="M91" s="1"/>
    </row>
    <row r="92" spans="1:13" x14ac:dyDescent="0.25">
      <c r="A92" s="1"/>
      <c r="B92" s="8" t="s">
        <v>287</v>
      </c>
      <c r="C92" s="8" t="s">
        <v>308</v>
      </c>
      <c r="D92" s="8" t="s">
        <v>351</v>
      </c>
      <c r="E92" s="10">
        <v>78120</v>
      </c>
      <c r="F92" s="12">
        <f t="shared" si="2"/>
        <v>7.5701540185240078E-3</v>
      </c>
      <c r="G92" s="21">
        <f>$F92*Totalt!$C$7*0.7</f>
        <v>26495539.064834025</v>
      </c>
      <c r="H92" s="21">
        <f>$F92*Totalt!$C$8*0.7</f>
        <v>13173582.023035478</v>
      </c>
      <c r="I92" s="21">
        <f>$F92*Totalt!$C$9*0.7</f>
        <v>79486617.194502085</v>
      </c>
      <c r="J92" s="21">
        <f>$F92*Totalt!$C$10*0.5</f>
        <v>22710462.055572022</v>
      </c>
      <c r="K92" s="9">
        <f t="shared" si="3"/>
        <v>141866200.33794361</v>
      </c>
      <c r="L92" s="1"/>
      <c r="M92" s="1"/>
    </row>
    <row r="93" spans="1:13" x14ac:dyDescent="0.25">
      <c r="A93" s="1"/>
      <c r="B93" s="8" t="s">
        <v>288</v>
      </c>
      <c r="C93" s="8" t="s">
        <v>308</v>
      </c>
      <c r="D93" s="8" t="s">
        <v>351</v>
      </c>
      <c r="E93" s="10">
        <v>6066</v>
      </c>
      <c r="F93" s="12">
        <f t="shared" si="2"/>
        <v>5.8782071526326969E-4</v>
      </c>
      <c r="G93" s="21">
        <f>$F93*Totalt!$C$7*0.7</f>
        <v>2057372.5034214437</v>
      </c>
      <c r="H93" s="21">
        <f>$F93*Totalt!$C$8*0.7</f>
        <v>1022925.6087011418</v>
      </c>
      <c r="I93" s="21">
        <f>$F93*Totalt!$C$9*0.7</f>
        <v>6172117.5102643315</v>
      </c>
      <c r="J93" s="21">
        <f>$F93*Totalt!$C$10*0.5</f>
        <v>1763462.1457898091</v>
      </c>
      <c r="K93" s="9">
        <f t="shared" si="3"/>
        <v>11015877.768176727</v>
      </c>
      <c r="L93" s="1"/>
      <c r="M93" s="1"/>
    </row>
    <row r="94" spans="1:13" x14ac:dyDescent="0.25">
      <c r="A94" s="1"/>
      <c r="B94" s="8" t="s">
        <v>289</v>
      </c>
      <c r="C94" s="8" t="s">
        <v>308</v>
      </c>
      <c r="D94" s="8" t="s">
        <v>351</v>
      </c>
      <c r="E94" s="10">
        <v>42296</v>
      </c>
      <c r="F94" s="12">
        <f t="shared" si="2"/>
        <v>4.0986589140743915E-3</v>
      </c>
      <c r="G94" s="21">
        <f>$F94*Totalt!$C$7*0.7</f>
        <v>14345306.199260371</v>
      </c>
      <c r="H94" s="21">
        <f>$F94*Totalt!$C$8*0.7</f>
        <v>7132486.2422722559</v>
      </c>
      <c r="I94" s="21">
        <f>$F94*Totalt!$C$9*0.7</f>
        <v>43035918.597781107</v>
      </c>
      <c r="J94" s="21">
        <f>$F94*Totalt!$C$10*0.5</f>
        <v>12295976.742223175</v>
      </c>
      <c r="K94" s="9">
        <f t="shared" si="3"/>
        <v>76809687.781536907</v>
      </c>
      <c r="L94" s="1"/>
      <c r="M94" s="1"/>
    </row>
    <row r="95" spans="1:13" x14ac:dyDescent="0.25">
      <c r="A95" s="1"/>
      <c r="B95" s="8" t="s">
        <v>290</v>
      </c>
      <c r="C95" s="8" t="s">
        <v>308</v>
      </c>
      <c r="D95" s="8" t="s">
        <v>351</v>
      </c>
      <c r="E95" s="10">
        <v>8070</v>
      </c>
      <c r="F95" s="12">
        <f t="shared" si="2"/>
        <v>7.8201667856488404E-4</v>
      </c>
      <c r="G95" s="21">
        <f>$F95*Totalt!$C$7*0.7</f>
        <v>2737058.3749770941</v>
      </c>
      <c r="H95" s="21">
        <f>$F95*Totalt!$C$8*0.7</f>
        <v>1360865.4240386111</v>
      </c>
      <c r="I95" s="21">
        <f>$F95*Totalt!$C$9*0.7</f>
        <v>8211175.1249312814</v>
      </c>
      <c r="J95" s="21">
        <f>$F95*Totalt!$C$10*0.5</f>
        <v>2346050.0356946522</v>
      </c>
      <c r="K95" s="9">
        <f t="shared" si="3"/>
        <v>14655148.959641639</v>
      </c>
      <c r="L95" s="1"/>
      <c r="M95" s="1"/>
    </row>
    <row r="96" spans="1:13" x14ac:dyDescent="0.25">
      <c r="A96" s="1"/>
      <c r="B96" s="8" t="s">
        <v>291</v>
      </c>
      <c r="C96" s="8" t="s">
        <v>308</v>
      </c>
      <c r="D96" s="8" t="s">
        <v>351</v>
      </c>
      <c r="E96" s="10">
        <v>3311</v>
      </c>
      <c r="F96" s="12">
        <f t="shared" si="2"/>
        <v>3.2084971781020212E-4</v>
      </c>
      <c r="G96" s="21">
        <f>$F96*Totalt!$C$7*0.7</f>
        <v>1122974.0123357072</v>
      </c>
      <c r="H96" s="21">
        <f>$F96*Totalt!$C$8*0.7</f>
        <v>558342.6789333137</v>
      </c>
      <c r="I96" s="21">
        <f>$F96*Totalt!$C$9*0.7</f>
        <v>3368922.0370071223</v>
      </c>
      <c r="J96" s="21">
        <f>$F96*Totalt!$C$10*0.5</f>
        <v>962549.15343060635</v>
      </c>
      <c r="K96" s="9">
        <f t="shared" si="3"/>
        <v>6012787.8817067491</v>
      </c>
      <c r="L96" s="1"/>
      <c r="M96" s="1"/>
    </row>
    <row r="97" spans="1:13" x14ac:dyDescent="0.25">
      <c r="A97" s="1"/>
      <c r="B97" s="8" t="s">
        <v>292</v>
      </c>
      <c r="C97" s="8" t="s">
        <v>308</v>
      </c>
      <c r="D97" s="8" t="s">
        <v>351</v>
      </c>
      <c r="E97" s="10">
        <v>4308</v>
      </c>
      <c r="F97" s="12">
        <f t="shared" si="2"/>
        <v>4.1746317859448829E-4</v>
      </c>
      <c r="G97" s="21">
        <f>$F97*Totalt!$C$7*0.7</f>
        <v>1461121.1250807089</v>
      </c>
      <c r="H97" s="21">
        <f>$F97*Totalt!$C$8*0.7</f>
        <v>726469.42339012842</v>
      </c>
      <c r="I97" s="21">
        <f>$F97*Totalt!$C$9*0.7</f>
        <v>4383363.3752421271</v>
      </c>
      <c r="J97" s="21">
        <f>$F97*Totalt!$C$10*0.5</f>
        <v>1252389.5357834648</v>
      </c>
      <c r="K97" s="9">
        <f t="shared" si="3"/>
        <v>7823343.4594964292</v>
      </c>
      <c r="L97" s="1"/>
      <c r="M97" s="1"/>
    </row>
    <row r="98" spans="1:13" x14ac:dyDescent="0.25">
      <c r="A98" s="1"/>
      <c r="B98" s="8" t="s">
        <v>114</v>
      </c>
      <c r="C98" s="8" t="s">
        <v>298</v>
      </c>
      <c r="D98" s="8" t="s">
        <v>336</v>
      </c>
      <c r="E98" s="10">
        <v>343821</v>
      </c>
      <c r="F98" s="12">
        <f t="shared" si="2"/>
        <v>3.3317689769622925E-2</v>
      </c>
      <c r="G98" s="21">
        <f>$F98*Totalt!$C$7*0.7</f>
        <v>116611914.19368024</v>
      </c>
      <c r="H98" s="21">
        <f>$F98*Totalt!$C$8*0.7</f>
        <v>57979443.737097807</v>
      </c>
      <c r="I98" s="21">
        <f>$F98*Totalt!$C$9*0.7</f>
        <v>349835742.58104068</v>
      </c>
      <c r="J98" s="21">
        <f>$F98*Totalt!$C$10*0.5</f>
        <v>99953069.308868781</v>
      </c>
      <c r="K98" s="9">
        <f t="shared" si="3"/>
        <v>624380169.82068753</v>
      </c>
      <c r="L98" s="1"/>
      <c r="M98" s="1"/>
    </row>
    <row r="99" spans="1:13" x14ac:dyDescent="0.25">
      <c r="A99" s="1"/>
      <c r="B99" s="8" t="s">
        <v>99</v>
      </c>
      <c r="C99" s="8" t="s">
        <v>298</v>
      </c>
      <c r="D99" s="8" t="s">
        <v>335</v>
      </c>
      <c r="E99" s="10">
        <v>12879</v>
      </c>
      <c r="F99" s="12">
        <f t="shared" si="2"/>
        <v>1.2480288479847759E-3</v>
      </c>
      <c r="G99" s="21">
        <f>$F99*Totalt!$C$7*0.7</f>
        <v>4368100.9679467157</v>
      </c>
      <c r="H99" s="21">
        <f>$F99*Totalt!$C$8*0.7</f>
        <v>2171819.801263107</v>
      </c>
      <c r="I99" s="21">
        <f>$F99*Totalt!$C$9*0.7</f>
        <v>13104302.903840147</v>
      </c>
      <c r="J99" s="21">
        <f>$F99*Totalt!$C$10*0.5</f>
        <v>3744086.5439543277</v>
      </c>
      <c r="K99" s="9">
        <f t="shared" si="3"/>
        <v>23388310.217004299</v>
      </c>
      <c r="L99" s="1"/>
      <c r="M99" s="1"/>
    </row>
    <row r="100" spans="1:13" x14ac:dyDescent="0.25">
      <c r="A100" s="1"/>
      <c r="B100" s="8" t="s">
        <v>101</v>
      </c>
      <c r="C100" s="8" t="s">
        <v>298</v>
      </c>
      <c r="D100" s="8" t="s">
        <v>335</v>
      </c>
      <c r="E100" s="10">
        <v>15077</v>
      </c>
      <c r="F100" s="12">
        <f t="shared" si="2"/>
        <v>1.4610242209074048E-3</v>
      </c>
      <c r="G100" s="21">
        <f>$F100*Totalt!$C$7*0.7</f>
        <v>5113584.7731759166</v>
      </c>
      <c r="H100" s="21">
        <f>$F100*Totalt!$C$8*0.7</f>
        <v>2542474.3492230657</v>
      </c>
      <c r="I100" s="21">
        <f>$F100*Totalt!$C$9*0.7</f>
        <v>15340754.319527749</v>
      </c>
      <c r="J100" s="21">
        <f>$F100*Totalt!$C$10*0.5</f>
        <v>4383072.6627222141</v>
      </c>
      <c r="K100" s="9">
        <f t="shared" si="3"/>
        <v>27379886.104648948</v>
      </c>
      <c r="L100" s="1"/>
      <c r="M100" s="1"/>
    </row>
    <row r="101" spans="1:13" x14ac:dyDescent="0.25">
      <c r="A101" s="1"/>
      <c r="B101" s="8" t="s">
        <v>104</v>
      </c>
      <c r="C101" s="8" t="s">
        <v>298</v>
      </c>
      <c r="D101" s="8" t="s">
        <v>335</v>
      </c>
      <c r="E101" s="10">
        <v>52171</v>
      </c>
      <c r="F101" s="12">
        <f t="shared" si="2"/>
        <v>5.0555876254533543E-3</v>
      </c>
      <c r="G101" s="21">
        <f>$F101*Totalt!$C$7*0.7</f>
        <v>17694556.689086739</v>
      </c>
      <c r="H101" s="21">
        <f>$F101*Totalt!$C$8*0.7</f>
        <v>8797733.5858139265</v>
      </c>
      <c r="I101" s="21">
        <f>$F101*Totalt!$C$9*0.7</f>
        <v>53083670.067260213</v>
      </c>
      <c r="J101" s="21">
        <f>$F101*Totalt!$C$10*0.5</f>
        <v>15166762.876360063</v>
      </c>
      <c r="K101" s="9">
        <f t="shared" si="3"/>
        <v>94742723.218520939</v>
      </c>
      <c r="L101" s="1"/>
      <c r="M101" s="1"/>
    </row>
    <row r="102" spans="1:13" x14ac:dyDescent="0.25">
      <c r="A102" s="1"/>
      <c r="B102" s="8" t="s">
        <v>108</v>
      </c>
      <c r="C102" s="8" t="s">
        <v>298</v>
      </c>
      <c r="D102" s="8" t="s">
        <v>335</v>
      </c>
      <c r="E102" s="10">
        <v>17808</v>
      </c>
      <c r="F102" s="12">
        <f t="shared" si="2"/>
        <v>1.7256695182011716E-3</v>
      </c>
      <c r="G102" s="21">
        <f>$F102*Totalt!$C$7*0.7</f>
        <v>6039843.3137041004</v>
      </c>
      <c r="H102" s="21">
        <f>$F102*Totalt!$C$8*0.7</f>
        <v>3003010.0955736791</v>
      </c>
      <c r="I102" s="21">
        <f>$F102*Totalt!$C$9*0.7</f>
        <v>18119529.941112302</v>
      </c>
      <c r="J102" s="21">
        <f>$F102*Totalt!$C$10*0.5</f>
        <v>5177008.5546035152</v>
      </c>
      <c r="K102" s="9">
        <f t="shared" si="3"/>
        <v>32339391.904993601</v>
      </c>
      <c r="L102" s="1"/>
      <c r="M102" s="1"/>
    </row>
    <row r="103" spans="1:13" x14ac:dyDescent="0.25">
      <c r="A103" s="1"/>
      <c r="B103" s="8" t="s">
        <v>109</v>
      </c>
      <c r="C103" s="8" t="s">
        <v>298</v>
      </c>
      <c r="D103" s="8" t="s">
        <v>335</v>
      </c>
      <c r="E103" s="10">
        <v>85640</v>
      </c>
      <c r="F103" s="12">
        <f t="shared" si="2"/>
        <v>8.298873401771583E-3</v>
      </c>
      <c r="G103" s="21">
        <f>$F103*Totalt!$C$7*0.7</f>
        <v>29046056.906200539</v>
      </c>
      <c r="H103" s="21">
        <f>$F103*Totalt!$C$8*0.7</f>
        <v>14441699.493762909</v>
      </c>
      <c r="I103" s="21">
        <f>$F103*Totalt!$C$9*0.7</f>
        <v>87138170.718601614</v>
      </c>
      <c r="J103" s="21">
        <f>$F103*Totalt!$C$10*0.5</f>
        <v>24896620.205314748</v>
      </c>
      <c r="K103" s="9">
        <f t="shared" si="3"/>
        <v>155522547.32387981</v>
      </c>
      <c r="L103" s="1"/>
      <c r="M103" s="1"/>
    </row>
    <row r="104" spans="1:13" x14ac:dyDescent="0.25">
      <c r="A104" s="1"/>
      <c r="B104" s="8" t="s">
        <v>115</v>
      </c>
      <c r="C104" s="8" t="s">
        <v>298</v>
      </c>
      <c r="D104" s="8" t="s">
        <v>335</v>
      </c>
      <c r="E104" s="10">
        <v>13245</v>
      </c>
      <c r="F104" s="12">
        <f t="shared" si="2"/>
        <v>1.2834957754141126E-3</v>
      </c>
      <c r="G104" s="21">
        <f>$F104*Totalt!$C$7*0.7</f>
        <v>4492235.2139493935</v>
      </c>
      <c r="H104" s="21">
        <f>$F104*Totalt!$C$8*0.7</f>
        <v>2233539.3483756385</v>
      </c>
      <c r="I104" s="21">
        <f>$F104*Totalt!$C$9*0.7</f>
        <v>13476705.641848182</v>
      </c>
      <c r="J104" s="21">
        <f>$F104*Totalt!$C$10*0.5</f>
        <v>3850487.3262423379</v>
      </c>
      <c r="K104" s="9">
        <f t="shared" si="3"/>
        <v>24052967.530415554</v>
      </c>
      <c r="L104" s="1"/>
      <c r="M104" s="1"/>
    </row>
    <row r="105" spans="1:13" x14ac:dyDescent="0.25">
      <c r="A105" s="1"/>
      <c r="B105" s="8" t="s">
        <v>116</v>
      </c>
      <c r="C105" s="8" t="s">
        <v>298</v>
      </c>
      <c r="D105" s="8" t="s">
        <v>335</v>
      </c>
      <c r="E105" s="10">
        <v>7501</v>
      </c>
      <c r="F105" s="12">
        <f t="shared" si="2"/>
        <v>7.2687820395479503E-4</v>
      </c>
      <c r="G105" s="21">
        <f>$F105*Totalt!$C$7*0.7</f>
        <v>2544073.7138417824</v>
      </c>
      <c r="H105" s="21">
        <f>$F105*Totalt!$C$8*0.7</f>
        <v>1264913.4505221341</v>
      </c>
      <c r="I105" s="21">
        <f>$F105*Totalt!$C$9*0.7</f>
        <v>7632221.1415253468</v>
      </c>
      <c r="J105" s="21">
        <f>$F105*Totalt!$C$10*0.5</f>
        <v>2180634.6118643852</v>
      </c>
      <c r="K105" s="9">
        <f t="shared" si="3"/>
        <v>13621842.917753648</v>
      </c>
      <c r="L105" s="1"/>
      <c r="M105" s="1"/>
    </row>
    <row r="106" spans="1:13" x14ac:dyDescent="0.25">
      <c r="A106" s="1"/>
      <c r="B106" s="8" t="s">
        <v>117</v>
      </c>
      <c r="C106" s="8" t="s">
        <v>298</v>
      </c>
      <c r="D106" s="8" t="s">
        <v>335</v>
      </c>
      <c r="E106" s="10">
        <v>19218</v>
      </c>
      <c r="F106" s="12">
        <f t="shared" si="2"/>
        <v>1.862304402560092E-3</v>
      </c>
      <c r="G106" s="21">
        <f>$F106*Totalt!$C$7*0.7</f>
        <v>6518065.4089603219</v>
      </c>
      <c r="H106" s="21">
        <f>$F106*Totalt!$C$8*0.7</f>
        <v>3240782.121335072</v>
      </c>
      <c r="I106" s="21">
        <f>$F106*Totalt!$C$9*0.7</f>
        <v>19554196.226880964</v>
      </c>
      <c r="J106" s="21">
        <f>$F106*Totalt!$C$10*0.5</f>
        <v>5586913.2076802757</v>
      </c>
      <c r="K106" s="9">
        <f t="shared" si="3"/>
        <v>34899956.964856632</v>
      </c>
      <c r="L106" s="1"/>
      <c r="M106" s="1"/>
    </row>
    <row r="107" spans="1:13" x14ac:dyDescent="0.25">
      <c r="A107" s="1"/>
      <c r="B107" s="8" t="s">
        <v>123</v>
      </c>
      <c r="C107" s="8" t="s">
        <v>298</v>
      </c>
      <c r="D107" s="8" t="s">
        <v>335</v>
      </c>
      <c r="E107" s="10">
        <v>13602</v>
      </c>
      <c r="F107" s="12">
        <f t="shared" si="2"/>
        <v>1.3180905652837116E-3</v>
      </c>
      <c r="G107" s="21">
        <f>$F107*Totalt!$C$7*0.7</f>
        <v>4613316.9784929901</v>
      </c>
      <c r="H107" s="21">
        <f>$F107*Totalt!$C$8*0.7</f>
        <v>2293741.2017067149</v>
      </c>
      <c r="I107" s="21">
        <f>$F107*Totalt!$C$9*0.7</f>
        <v>13839950.93547897</v>
      </c>
      <c r="J107" s="21">
        <f>$F107*Totalt!$C$10*0.5</f>
        <v>3954271.6958511346</v>
      </c>
      <c r="K107" s="9">
        <f t="shared" si="3"/>
        <v>24701280.811529811</v>
      </c>
      <c r="L107" s="1"/>
      <c r="M107" s="1"/>
    </row>
    <row r="108" spans="1:13" x14ac:dyDescent="0.25">
      <c r="A108" s="1"/>
      <c r="B108" s="8" t="s">
        <v>127</v>
      </c>
      <c r="C108" s="8" t="s">
        <v>298</v>
      </c>
      <c r="D108" s="8" t="s">
        <v>335</v>
      </c>
      <c r="E108" s="10">
        <v>15961</v>
      </c>
      <c r="F108" s="12">
        <f t="shared" si="2"/>
        <v>1.5466875101083166E-3</v>
      </c>
      <c r="G108" s="21">
        <f>$F108*Totalt!$C$7*0.7</f>
        <v>5413406.285379108</v>
      </c>
      <c r="H108" s="21">
        <f>$F108*Totalt!$C$8*0.7</f>
        <v>2691545.6050904924</v>
      </c>
      <c r="I108" s="21">
        <f>$F108*Totalt!$C$9*0.7</f>
        <v>16240218.856137324</v>
      </c>
      <c r="J108" s="21">
        <f>$F108*Totalt!$C$10*0.5</f>
        <v>4640062.5303249499</v>
      </c>
      <c r="K108" s="9">
        <f t="shared" si="3"/>
        <v>28985233.276931874</v>
      </c>
      <c r="L108" s="1"/>
      <c r="M108" s="1"/>
    </row>
    <row r="109" spans="1:13" x14ac:dyDescent="0.25">
      <c r="A109" s="1"/>
      <c r="B109" s="8" t="s">
        <v>128</v>
      </c>
      <c r="C109" s="8" t="s">
        <v>298</v>
      </c>
      <c r="D109" s="8" t="s">
        <v>335</v>
      </c>
      <c r="E109" s="10">
        <v>42458</v>
      </c>
      <c r="F109" s="12">
        <f t="shared" si="2"/>
        <v>4.1143573901496712E-3</v>
      </c>
      <c r="G109" s="21">
        <f>$F109*Totalt!$C$7*0.7</f>
        <v>14400250.865523847</v>
      </c>
      <c r="H109" s="21">
        <f>$F109*Totalt!$C$8*0.7</f>
        <v>7159804.730338457</v>
      </c>
      <c r="I109" s="21">
        <f>$F109*Totalt!$C$9*0.7</f>
        <v>43200752.59657155</v>
      </c>
      <c r="J109" s="21">
        <f>$F109*Totalt!$C$10*0.5</f>
        <v>12343072.170449013</v>
      </c>
      <c r="K109" s="9">
        <f t="shared" si="3"/>
        <v>77103880.362882867</v>
      </c>
      <c r="L109" s="1"/>
      <c r="M109" s="1"/>
    </row>
    <row r="110" spans="1:13" x14ac:dyDescent="0.25">
      <c r="A110" s="1"/>
      <c r="B110" s="8" t="s">
        <v>129</v>
      </c>
      <c r="C110" s="8" t="s">
        <v>298</v>
      </c>
      <c r="D110" s="8" t="s">
        <v>335</v>
      </c>
      <c r="E110" s="10">
        <v>10287</v>
      </c>
      <c r="F110" s="12">
        <f t="shared" si="2"/>
        <v>9.9685323078029268E-4</v>
      </c>
      <c r="G110" s="21">
        <f>$F110*Totalt!$C$7*0.7</f>
        <v>3488986.307731024</v>
      </c>
      <c r="H110" s="21">
        <f>$F110*Totalt!$C$8*0.7</f>
        <v>1734723.9922038652</v>
      </c>
      <c r="I110" s="21">
        <f>$F110*Totalt!$C$9*0.7</f>
        <v>10466958.923193073</v>
      </c>
      <c r="J110" s="21">
        <f>$F110*Totalt!$C$10*0.5</f>
        <v>2990559.6923408778</v>
      </c>
      <c r="K110" s="9">
        <f t="shared" si="3"/>
        <v>18681228.915468838</v>
      </c>
      <c r="L110" s="1"/>
      <c r="M110" s="1"/>
    </row>
    <row r="111" spans="1:13" x14ac:dyDescent="0.25">
      <c r="A111" s="1"/>
      <c r="B111" s="8" t="s">
        <v>130</v>
      </c>
      <c r="C111" s="8" t="s">
        <v>298</v>
      </c>
      <c r="D111" s="8" t="s">
        <v>335</v>
      </c>
      <c r="E111" s="10">
        <v>15009</v>
      </c>
      <c r="F111" s="12">
        <f t="shared" si="2"/>
        <v>1.4544347371227193E-3</v>
      </c>
      <c r="G111" s="21">
        <f>$F111*Totalt!$C$7*0.7</f>
        <v>5090521.5799295176</v>
      </c>
      <c r="H111" s="21">
        <f>$F111*Totalt!$C$8*0.7</f>
        <v>2531007.3295409563</v>
      </c>
      <c r="I111" s="21">
        <f>$F111*Totalt!$C$9*0.7</f>
        <v>15271564.739788551</v>
      </c>
      <c r="J111" s="21">
        <f>$F111*Totalt!$C$10*0.5</f>
        <v>4363304.2113681575</v>
      </c>
      <c r="K111" s="9">
        <f t="shared" si="3"/>
        <v>27256397.860627182</v>
      </c>
      <c r="L111" s="1"/>
      <c r="M111" s="1"/>
    </row>
    <row r="112" spans="1:13" x14ac:dyDescent="0.25">
      <c r="A112" s="1"/>
      <c r="B112" s="8" t="s">
        <v>100</v>
      </c>
      <c r="C112" s="8" t="s">
        <v>298</v>
      </c>
      <c r="D112" s="8" t="s">
        <v>334</v>
      </c>
      <c r="E112" s="10">
        <v>18993</v>
      </c>
      <c r="F112" s="12">
        <f t="shared" si="2"/>
        <v>1.8405009635666472E-3</v>
      </c>
      <c r="G112" s="21">
        <f>$F112*Totalt!$C$7*0.7</f>
        <v>6441753.3724832647</v>
      </c>
      <c r="H112" s="21">
        <f>$F112*Totalt!$C$8*0.7</f>
        <v>3202839.7767986795</v>
      </c>
      <c r="I112" s="21">
        <f>$F112*Totalt!$C$9*0.7</f>
        <v>19325260.117449794</v>
      </c>
      <c r="J112" s="21">
        <f>$F112*Totalt!$C$10*0.5</f>
        <v>5521502.8906999417</v>
      </c>
      <c r="K112" s="9">
        <f t="shared" si="3"/>
        <v>34491356.157431677</v>
      </c>
      <c r="L112" s="1"/>
      <c r="M112" s="1"/>
    </row>
    <row r="113" spans="1:13" x14ac:dyDescent="0.25">
      <c r="A113" s="1"/>
      <c r="B113" s="8" t="s">
        <v>110</v>
      </c>
      <c r="C113" s="8" t="s">
        <v>298</v>
      </c>
      <c r="D113" s="8" t="s">
        <v>334</v>
      </c>
      <c r="E113" s="10">
        <v>31764</v>
      </c>
      <c r="F113" s="12">
        <f t="shared" si="2"/>
        <v>3.0780641608345698E-3</v>
      </c>
      <c r="G113" s="21">
        <f>$F113*Totalt!$C$7*0.7</f>
        <v>10773224.562920993</v>
      </c>
      <c r="H113" s="21">
        <f>$F113*Totalt!$C$8*0.7</f>
        <v>5356447.2526843175</v>
      </c>
      <c r="I113" s="21">
        <f>$F113*Totalt!$C$9*0.7</f>
        <v>32319673.688762981</v>
      </c>
      <c r="J113" s="21">
        <f>$F113*Totalt!$C$10*0.5</f>
        <v>9234192.4825037085</v>
      </c>
      <c r="K113" s="9">
        <f t="shared" si="3"/>
        <v>57683537.986872002</v>
      </c>
      <c r="L113" s="1"/>
      <c r="M113" s="1"/>
    </row>
    <row r="114" spans="1:13" x14ac:dyDescent="0.25">
      <c r="A114" s="1"/>
      <c r="B114" s="8" t="s">
        <v>112</v>
      </c>
      <c r="C114" s="8" t="s">
        <v>298</v>
      </c>
      <c r="D114" s="8" t="s">
        <v>334</v>
      </c>
      <c r="E114" s="10">
        <v>24846</v>
      </c>
      <c r="F114" s="12">
        <f t="shared" si="2"/>
        <v>2.4076810899161228E-3</v>
      </c>
      <c r="G114" s="21">
        <f>$F114*Totalt!$C$7*0.7</f>
        <v>8426883.8147064298</v>
      </c>
      <c r="H114" s="21">
        <f>$F114*Totalt!$C$8*0.7</f>
        <v>4189846.6326720365</v>
      </c>
      <c r="I114" s="21">
        <f>$F114*Totalt!$C$9*0.7</f>
        <v>25280651.44411929</v>
      </c>
      <c r="J114" s="21">
        <f>$F114*Totalt!$C$10*0.5</f>
        <v>7223043.2697483683</v>
      </c>
      <c r="K114" s="9">
        <f t="shared" si="3"/>
        <v>45120425.161246121</v>
      </c>
      <c r="L114" s="1"/>
      <c r="M114" s="1"/>
    </row>
    <row r="115" spans="1:13" x14ac:dyDescent="0.25">
      <c r="A115" s="1"/>
      <c r="B115" s="8" t="s">
        <v>113</v>
      </c>
      <c r="C115" s="8" t="s">
        <v>298</v>
      </c>
      <c r="D115" s="8" t="s">
        <v>334</v>
      </c>
      <c r="E115" s="10">
        <v>124878</v>
      </c>
      <c r="F115" s="12">
        <f t="shared" si="2"/>
        <v>1.2101199353881735E-2</v>
      </c>
      <c r="G115" s="21">
        <f>$F115*Totalt!$C$7*0.7</f>
        <v>42354197.738586068</v>
      </c>
      <c r="H115" s="21">
        <f>$F115*Totalt!$C$8*0.7</f>
        <v>21058507.115624994</v>
      </c>
      <c r="I115" s="21">
        <f>$F115*Totalt!$C$9*0.7</f>
        <v>127062593.2157582</v>
      </c>
      <c r="J115" s="21">
        <f>$F115*Totalt!$C$10*0.5</f>
        <v>36303598.061645202</v>
      </c>
      <c r="K115" s="9">
        <f t="shared" si="3"/>
        <v>226778896.13161448</v>
      </c>
      <c r="L115" s="1"/>
      <c r="M115" s="1"/>
    </row>
    <row r="116" spans="1:13" x14ac:dyDescent="0.25">
      <c r="A116" s="1"/>
      <c r="B116" s="8" t="s">
        <v>118</v>
      </c>
      <c r="C116" s="8" t="s">
        <v>298</v>
      </c>
      <c r="D116" s="8" t="s">
        <v>334</v>
      </c>
      <c r="E116" s="10">
        <v>19207</v>
      </c>
      <c r="F116" s="12">
        <f t="shared" si="2"/>
        <v>1.8612384566537457E-3</v>
      </c>
      <c r="G116" s="21">
        <f>$F116*Totalt!$C$7*0.7</f>
        <v>6514334.5982881105</v>
      </c>
      <c r="H116" s="21">
        <f>$F116*Totalt!$C$8*0.7</f>
        <v>3238927.1622688482</v>
      </c>
      <c r="I116" s="21">
        <f>$F116*Totalt!$C$9*0.7</f>
        <v>19543003.79486433</v>
      </c>
      <c r="J116" s="21">
        <f>$F116*Totalt!$C$10*0.5</f>
        <v>5583715.3699612375</v>
      </c>
      <c r="K116" s="9">
        <f t="shared" si="3"/>
        <v>34879980.925382525</v>
      </c>
      <c r="L116" s="1"/>
      <c r="M116" s="1"/>
    </row>
    <row r="117" spans="1:13" x14ac:dyDescent="0.25">
      <c r="A117" s="1"/>
      <c r="B117" s="8" t="s">
        <v>119</v>
      </c>
      <c r="C117" s="8" t="s">
        <v>298</v>
      </c>
      <c r="D117" s="8" t="s">
        <v>334</v>
      </c>
      <c r="E117" s="10">
        <v>15892</v>
      </c>
      <c r="F117" s="12">
        <f t="shared" si="2"/>
        <v>1.5400011221503268E-3</v>
      </c>
      <c r="G117" s="21">
        <f>$F117*Totalt!$C$7*0.7</f>
        <v>5390003.9275261434</v>
      </c>
      <c r="H117" s="21">
        <f>$F117*Totalt!$C$8*0.7</f>
        <v>2679909.9527659984</v>
      </c>
      <c r="I117" s="21">
        <f>$F117*Totalt!$C$9*0.7</f>
        <v>16170011.782578429</v>
      </c>
      <c r="J117" s="21">
        <f>$F117*Totalt!$C$10*0.5</f>
        <v>4620003.3664509803</v>
      </c>
      <c r="K117" s="9">
        <f t="shared" si="3"/>
        <v>28859929.029321551</v>
      </c>
      <c r="L117" s="1"/>
      <c r="M117" s="1"/>
    </row>
    <row r="118" spans="1:13" x14ac:dyDescent="0.25">
      <c r="A118" s="1"/>
      <c r="B118" s="8" t="s">
        <v>120</v>
      </c>
      <c r="C118" s="8" t="s">
        <v>298</v>
      </c>
      <c r="D118" s="8" t="s">
        <v>334</v>
      </c>
      <c r="E118" s="10">
        <v>25296</v>
      </c>
      <c r="F118" s="12">
        <f t="shared" si="2"/>
        <v>2.451287967903012E-3</v>
      </c>
      <c r="G118" s="21">
        <f>$F118*Totalt!$C$7*0.7</f>
        <v>8579507.8876605425</v>
      </c>
      <c r="H118" s="21">
        <f>$F118*Totalt!$C$8*0.7</f>
        <v>4265731.321744821</v>
      </c>
      <c r="I118" s="21">
        <f>$F118*Totalt!$C$9*0.7</f>
        <v>25738523.662981626</v>
      </c>
      <c r="J118" s="21">
        <f>$F118*Totalt!$C$10*0.5</f>
        <v>7353863.9037090363</v>
      </c>
      <c r="K118" s="9">
        <f t="shared" si="3"/>
        <v>45937626.776096031</v>
      </c>
      <c r="L118" s="1"/>
      <c r="M118" s="1"/>
    </row>
    <row r="119" spans="1:13" x14ac:dyDescent="0.25">
      <c r="A119" s="1"/>
      <c r="B119" s="8" t="s">
        <v>122</v>
      </c>
      <c r="C119" s="8" t="s">
        <v>298</v>
      </c>
      <c r="D119" s="8" t="s">
        <v>334</v>
      </c>
      <c r="E119" s="10">
        <v>22113</v>
      </c>
      <c r="F119" s="12">
        <f t="shared" si="2"/>
        <v>2.1428419842757472E-3</v>
      </c>
      <c r="G119" s="21">
        <f>$F119*Totalt!$C$7*0.7</f>
        <v>7499946.9449651139</v>
      </c>
      <c r="H119" s="21">
        <f>$F119*Totalt!$C$8*0.7</f>
        <v>3728973.6210366548</v>
      </c>
      <c r="I119" s="21">
        <f>$F119*Totalt!$C$9*0.7</f>
        <v>22499840.834895343</v>
      </c>
      <c r="J119" s="21">
        <f>$F119*Totalt!$C$10*0.5</f>
        <v>6428525.9528272413</v>
      </c>
      <c r="K119" s="9">
        <f t="shared" si="3"/>
        <v>40157287.35372436</v>
      </c>
      <c r="L119" s="1"/>
      <c r="M119" s="1"/>
    </row>
    <row r="120" spans="1:13" x14ac:dyDescent="0.25">
      <c r="A120" s="1"/>
      <c r="B120" s="8" t="s">
        <v>124</v>
      </c>
      <c r="C120" s="8" t="s">
        <v>298</v>
      </c>
      <c r="D120" s="8" t="s">
        <v>334</v>
      </c>
      <c r="E120" s="10">
        <v>45386</v>
      </c>
      <c r="F120" s="12">
        <f t="shared" si="2"/>
        <v>4.398092809584365E-3</v>
      </c>
      <c r="G120" s="21">
        <f>$F120*Totalt!$C$7*0.7</f>
        <v>15393324.833545277</v>
      </c>
      <c r="H120" s="21">
        <f>$F120*Totalt!$C$8*0.7</f>
        <v>7653561.1072387109</v>
      </c>
      <c r="I120" s="21">
        <f>$F120*Totalt!$C$9*0.7</f>
        <v>46179974.500635825</v>
      </c>
      <c r="J120" s="21">
        <f>$F120*Totalt!$C$10*0.5</f>
        <v>13194278.428753095</v>
      </c>
      <c r="K120" s="9">
        <f t="shared" si="3"/>
        <v>82421138.870172903</v>
      </c>
      <c r="L120" s="1"/>
      <c r="M120" s="1"/>
    </row>
    <row r="121" spans="1:13" x14ac:dyDescent="0.25">
      <c r="A121" s="1"/>
      <c r="B121" s="8" t="s">
        <v>125</v>
      </c>
      <c r="C121" s="8" t="s">
        <v>298</v>
      </c>
      <c r="D121" s="8" t="s">
        <v>334</v>
      </c>
      <c r="E121" s="10">
        <v>36637</v>
      </c>
      <c r="F121" s="12">
        <f t="shared" si="2"/>
        <v>3.5502781973459304E-3</v>
      </c>
      <c r="G121" s="21">
        <f>$F121*Totalt!$C$7*0.7</f>
        <v>12425973.690710755</v>
      </c>
      <c r="H121" s="21">
        <f>$F121*Totalt!$C$8*0.7</f>
        <v>6178194.1190213887</v>
      </c>
      <c r="I121" s="21">
        <f>$F121*Totalt!$C$9*0.7</f>
        <v>37277921.072132267</v>
      </c>
      <c r="J121" s="21">
        <f>$F121*Totalt!$C$10*0.5</f>
        <v>10650834.592037791</v>
      </c>
      <c r="K121" s="9">
        <f t="shared" si="3"/>
        <v>66532923.473902203</v>
      </c>
      <c r="L121" s="1"/>
      <c r="M121" s="1"/>
    </row>
    <row r="122" spans="1:13" x14ac:dyDescent="0.25">
      <c r="A122" s="1"/>
      <c r="B122" s="8" t="s">
        <v>126</v>
      </c>
      <c r="C122" s="8" t="s">
        <v>298</v>
      </c>
      <c r="D122" s="8" t="s">
        <v>334</v>
      </c>
      <c r="E122" s="10">
        <v>30512</v>
      </c>
      <c r="F122" s="12">
        <f t="shared" si="2"/>
        <v>2.9567401358577129E-3</v>
      </c>
      <c r="G122" s="21">
        <f>$F122*Totalt!$C$7*0.7</f>
        <v>10348590.475501994</v>
      </c>
      <c r="H122" s="21">
        <f>$F122*Totalt!$C$8*0.7</f>
        <v>5145319.1844195919</v>
      </c>
      <c r="I122" s="21">
        <f>$F122*Totalt!$C$9*0.7</f>
        <v>31045771.426505983</v>
      </c>
      <c r="J122" s="21">
        <f>$F122*Totalt!$C$10*0.5</f>
        <v>8870220.4075731393</v>
      </c>
      <c r="K122" s="9">
        <f t="shared" si="3"/>
        <v>55409901.494000711</v>
      </c>
      <c r="L122" s="1"/>
      <c r="M122" s="1"/>
    </row>
    <row r="123" spans="1:13" x14ac:dyDescent="0.25">
      <c r="A123" s="1"/>
      <c r="B123" s="8" t="s">
        <v>98</v>
      </c>
      <c r="C123" s="8" t="s">
        <v>298</v>
      </c>
      <c r="D123" s="8" t="s">
        <v>333</v>
      </c>
      <c r="E123" s="10">
        <v>15690</v>
      </c>
      <c r="F123" s="12">
        <f t="shared" si="2"/>
        <v>1.5204264791428787E-3</v>
      </c>
      <c r="G123" s="21">
        <f>$F123*Totalt!$C$7*0.7</f>
        <v>5321492.6770000746</v>
      </c>
      <c r="H123" s="21">
        <f>$F123*Totalt!$C$8*0.7</f>
        <v>2645846.1590044373</v>
      </c>
      <c r="I123" s="21">
        <f>$F123*Totalt!$C$9*0.7</f>
        <v>15964478.031000225</v>
      </c>
      <c r="J123" s="21">
        <f>$F123*Totalt!$C$10*0.5</f>
        <v>4561279.4374286355</v>
      </c>
      <c r="K123" s="9">
        <f t="shared" si="3"/>
        <v>28493096.304433372</v>
      </c>
      <c r="L123" s="1"/>
      <c r="M123" s="1"/>
    </row>
    <row r="124" spans="1:13" x14ac:dyDescent="0.25">
      <c r="A124" s="1"/>
      <c r="B124" s="8" t="s">
        <v>102</v>
      </c>
      <c r="C124" s="8" t="s">
        <v>298</v>
      </c>
      <c r="D124" s="8" t="s">
        <v>333</v>
      </c>
      <c r="E124" s="10">
        <v>33789</v>
      </c>
      <c r="F124" s="12">
        <f t="shared" si="2"/>
        <v>3.2742951117755723E-3</v>
      </c>
      <c r="G124" s="21">
        <f>$F124*Totalt!$C$7*0.7</f>
        <v>11460032.891214503</v>
      </c>
      <c r="H124" s="21">
        <f>$F124*Totalt!$C$8*0.7</f>
        <v>5697928.3535118513</v>
      </c>
      <c r="I124" s="21">
        <f>$F124*Totalt!$C$9*0.7</f>
        <v>34380098.673643507</v>
      </c>
      <c r="J124" s="21">
        <f>$F124*Totalt!$C$10*0.5</f>
        <v>9822885.3353267163</v>
      </c>
      <c r="K124" s="9">
        <f t="shared" si="3"/>
        <v>61360945.253696576</v>
      </c>
      <c r="L124" s="1"/>
      <c r="M124" s="1"/>
    </row>
    <row r="125" spans="1:13" x14ac:dyDescent="0.25">
      <c r="A125" s="1"/>
      <c r="B125" s="8" t="s">
        <v>103</v>
      </c>
      <c r="C125" s="8" t="s">
        <v>298</v>
      </c>
      <c r="D125" s="8" t="s">
        <v>333</v>
      </c>
      <c r="E125" s="10">
        <v>147445</v>
      </c>
      <c r="F125" s="12">
        <f t="shared" si="2"/>
        <v>1.4288035832837588E-2</v>
      </c>
      <c r="G125" s="21">
        <f>$F125*Totalt!$C$7*0.7</f>
        <v>50008125.414931551</v>
      </c>
      <c r="H125" s="21">
        <f>$F125*Totalt!$C$8*0.7</f>
        <v>24864039.956303965</v>
      </c>
      <c r="I125" s="21">
        <f>$F125*Totalt!$C$9*0.7</f>
        <v>150024376.24479467</v>
      </c>
      <c r="J125" s="21">
        <f>$F125*Totalt!$C$10*0.5</f>
        <v>42864107.498512767</v>
      </c>
      <c r="K125" s="9">
        <f t="shared" si="3"/>
        <v>267760649.11454296</v>
      </c>
      <c r="L125" s="1"/>
      <c r="M125" s="1"/>
    </row>
    <row r="126" spans="1:13" x14ac:dyDescent="0.25">
      <c r="A126" s="1"/>
      <c r="B126" s="8" t="s">
        <v>105</v>
      </c>
      <c r="C126" s="8" t="s">
        <v>298</v>
      </c>
      <c r="D126" s="8" t="s">
        <v>333</v>
      </c>
      <c r="E126" s="10">
        <v>26869</v>
      </c>
      <c r="F126" s="12">
        <f t="shared" si="2"/>
        <v>2.6037182325105166E-3</v>
      </c>
      <c r="G126" s="21">
        <f>$F126*Totalt!$C$7*0.7</f>
        <v>9113013.8137868065</v>
      </c>
      <c r="H126" s="21">
        <f>$F126*Totalt!$C$8*0.7</f>
        <v>4530990.4682148006</v>
      </c>
      <c r="I126" s="21">
        <f>$F126*Totalt!$C$9*0.7</f>
        <v>27339041.441360421</v>
      </c>
      <c r="J126" s="21">
        <f>$F126*Totalt!$C$10*0.5</f>
        <v>7811154.6975315493</v>
      </c>
      <c r="K126" s="9">
        <f t="shared" si="3"/>
        <v>48794200.42089358</v>
      </c>
      <c r="L126" s="1"/>
      <c r="M126" s="1"/>
    </row>
    <row r="127" spans="1:13" x14ac:dyDescent="0.25">
      <c r="A127" s="1"/>
      <c r="B127" s="8" t="s">
        <v>106</v>
      </c>
      <c r="C127" s="8" t="s">
        <v>298</v>
      </c>
      <c r="D127" s="8" t="s">
        <v>333</v>
      </c>
      <c r="E127" s="10">
        <v>15660</v>
      </c>
      <c r="F127" s="12">
        <f t="shared" si="2"/>
        <v>1.5175193539437527E-3</v>
      </c>
      <c r="G127" s="21">
        <f>$F127*Totalt!$C$7*0.7</f>
        <v>5311317.7388031343</v>
      </c>
      <c r="H127" s="21">
        <f>$F127*Totalt!$C$8*0.7</f>
        <v>2640787.1797329183</v>
      </c>
      <c r="I127" s="21">
        <f>$F127*Totalt!$C$9*0.7</f>
        <v>15933953.216409402</v>
      </c>
      <c r="J127" s="21">
        <f>$F127*Totalt!$C$10*0.5</f>
        <v>4552558.0618312582</v>
      </c>
      <c r="K127" s="9">
        <f t="shared" si="3"/>
        <v>28438616.19677671</v>
      </c>
      <c r="L127" s="1"/>
      <c r="M127" s="1"/>
    </row>
    <row r="128" spans="1:13" x14ac:dyDescent="0.25">
      <c r="A128" s="1"/>
      <c r="B128" s="8" t="s">
        <v>107</v>
      </c>
      <c r="C128" s="8" t="s">
        <v>298</v>
      </c>
      <c r="D128" s="8" t="s">
        <v>333</v>
      </c>
      <c r="E128" s="10">
        <v>16733</v>
      </c>
      <c r="F128" s="12">
        <f t="shared" si="2"/>
        <v>1.6214975318991579E-3</v>
      </c>
      <c r="G128" s="21">
        <f>$F128*Totalt!$C$7*0.7</f>
        <v>5675241.3616470527</v>
      </c>
      <c r="H128" s="21">
        <f>$F128*Totalt!$C$8*0.7</f>
        <v>2821730.0050109145</v>
      </c>
      <c r="I128" s="21">
        <f>$F128*Totalt!$C$9*0.7</f>
        <v>17025724.084941156</v>
      </c>
      <c r="J128" s="21">
        <f>$F128*Totalt!$C$10*0.5</f>
        <v>4864492.5956974737</v>
      </c>
      <c r="K128" s="9">
        <f t="shared" si="3"/>
        <v>30387188.047296595</v>
      </c>
      <c r="L128" s="1"/>
      <c r="M128" s="1"/>
    </row>
    <row r="129" spans="1:13" x14ac:dyDescent="0.25">
      <c r="A129" s="1"/>
      <c r="B129" s="8" t="s">
        <v>111</v>
      </c>
      <c r="C129" s="8" t="s">
        <v>298</v>
      </c>
      <c r="D129" s="8" t="s">
        <v>333</v>
      </c>
      <c r="E129" s="10">
        <v>46005</v>
      </c>
      <c r="F129" s="12">
        <f t="shared" si="2"/>
        <v>4.4580764928596646E-3</v>
      </c>
      <c r="G129" s="21">
        <f>$F129*Totalt!$C$7*0.7</f>
        <v>15603267.725008825</v>
      </c>
      <c r="H129" s="21">
        <f>$F129*Totalt!$C$8*0.7</f>
        <v>7757944.7128743874</v>
      </c>
      <c r="I129" s="21">
        <f>$F129*Totalt!$C$9*0.7</f>
        <v>46809803.175026476</v>
      </c>
      <c r="J129" s="21">
        <f>$F129*Totalt!$C$10*0.5</f>
        <v>13374229.478578994</v>
      </c>
      <c r="K129" s="9">
        <f t="shared" si="3"/>
        <v>83545245.091488689</v>
      </c>
      <c r="L129" s="1"/>
      <c r="M129" s="1"/>
    </row>
    <row r="130" spans="1:13" x14ac:dyDescent="0.25">
      <c r="A130" s="1"/>
      <c r="B130" s="8" t="s">
        <v>121</v>
      </c>
      <c r="C130" s="8" t="s">
        <v>298</v>
      </c>
      <c r="D130" s="8" t="s">
        <v>333</v>
      </c>
      <c r="E130" s="10">
        <v>14267</v>
      </c>
      <c r="F130" s="12">
        <f t="shared" si="2"/>
        <v>1.382531840531004E-3</v>
      </c>
      <c r="G130" s="21">
        <f>$F130*Totalt!$C$7*0.7</f>
        <v>4838861.4418585142</v>
      </c>
      <c r="H130" s="21">
        <f>$F130*Totalt!$C$8*0.7</f>
        <v>2405881.9088920527</v>
      </c>
      <c r="I130" s="21">
        <f>$F130*Totalt!$C$9*0.7</f>
        <v>14516584.325575542</v>
      </c>
      <c r="J130" s="21">
        <f>$F130*Totalt!$C$10*0.5</f>
        <v>4147595.5215930119</v>
      </c>
      <c r="K130" s="9">
        <f t="shared" si="3"/>
        <v>25908923.197919123</v>
      </c>
      <c r="L130" s="1"/>
      <c r="M130" s="1"/>
    </row>
    <row r="131" spans="1:13" x14ac:dyDescent="0.25">
      <c r="A131" s="1"/>
      <c r="B131" s="8" t="s">
        <v>18</v>
      </c>
      <c r="C131" s="8" t="s">
        <v>18</v>
      </c>
      <c r="D131" s="8" t="s">
        <v>324</v>
      </c>
      <c r="E131" s="10">
        <v>974145</v>
      </c>
      <c r="F131" s="12">
        <f t="shared" si="2"/>
        <v>9.4398715903418709E-2</v>
      </c>
      <c r="G131" s="21">
        <f>$F131*Totalt!$C$7*0.7</f>
        <v>330395505.66196543</v>
      </c>
      <c r="H131" s="21">
        <f>$F131*Totalt!$C$8*0.7</f>
        <v>164272645.41512921</v>
      </c>
      <c r="I131" s="21">
        <f>$F131*Totalt!$C$9*0.7</f>
        <v>991186516.98589647</v>
      </c>
      <c r="J131" s="21">
        <f>$F131*Totalt!$C$10*0.5</f>
        <v>283196147.7102561</v>
      </c>
      <c r="K131" s="9">
        <f t="shared" si="3"/>
        <v>1769050815.7732472</v>
      </c>
      <c r="L131" s="1"/>
      <c r="M131" s="1"/>
    </row>
    <row r="132" spans="1:13" x14ac:dyDescent="0.25">
      <c r="A132" s="1"/>
      <c r="B132" s="8" t="s">
        <v>3</v>
      </c>
      <c r="C132" s="8" t="s">
        <v>18</v>
      </c>
      <c r="D132" s="8" t="s">
        <v>323</v>
      </c>
      <c r="E132" s="10">
        <v>94247</v>
      </c>
      <c r="F132" s="12">
        <f t="shared" si="2"/>
        <v>9.1329276214008222E-3</v>
      </c>
      <c r="G132" s="21">
        <f>$F132*Totalt!$C$7*0.7</f>
        <v>31965246.674902879</v>
      </c>
      <c r="H132" s="21">
        <f>$F132*Totalt!$C$8*0.7</f>
        <v>15893120.646761708</v>
      </c>
      <c r="I132" s="21">
        <f>$F132*Totalt!$C$9*0.7</f>
        <v>95895740.024708614</v>
      </c>
      <c r="J132" s="21">
        <f>$F132*Totalt!$C$10*0.5</f>
        <v>27398782.864202466</v>
      </c>
      <c r="K132" s="9">
        <f t="shared" si="3"/>
        <v>171152890.21057567</v>
      </c>
      <c r="L132" s="1"/>
      <c r="M132" s="1"/>
    </row>
    <row r="133" spans="1:13" x14ac:dyDescent="0.25">
      <c r="A133" s="1"/>
      <c r="B133" s="8" t="s">
        <v>4</v>
      </c>
      <c r="C133" s="8" t="s">
        <v>18</v>
      </c>
      <c r="D133" s="8" t="s">
        <v>323</v>
      </c>
      <c r="E133" s="10">
        <v>32885</v>
      </c>
      <c r="F133" s="12">
        <f t="shared" si="2"/>
        <v>3.1866937391085764E-3</v>
      </c>
      <c r="G133" s="21">
        <f>$F133*Totalt!$C$7*0.7</f>
        <v>11153428.086880017</v>
      </c>
      <c r="H133" s="21">
        <f>$F133*Totalt!$C$8*0.7</f>
        <v>5545484.4447967447</v>
      </c>
      <c r="I133" s="21">
        <f>$F133*Totalt!$C$9*0.7</f>
        <v>33460284.260640051</v>
      </c>
      <c r="J133" s="21">
        <f>$F133*Totalt!$C$10*0.5</f>
        <v>9560081.2173257284</v>
      </c>
      <c r="K133" s="9">
        <f t="shared" si="3"/>
        <v>59719278.009642541</v>
      </c>
      <c r="L133" s="1"/>
      <c r="M133" s="1"/>
    </row>
    <row r="134" spans="1:13" x14ac:dyDescent="0.25">
      <c r="A134" s="1"/>
      <c r="B134" s="8" t="s">
        <v>5</v>
      </c>
      <c r="C134" s="8" t="s">
        <v>18</v>
      </c>
      <c r="D134" s="8" t="s">
        <v>323</v>
      </c>
      <c r="E134" s="10">
        <v>28594</v>
      </c>
      <c r="F134" s="12">
        <f t="shared" ref="F134:F197" si="4">E134/SUM($E$6:$E$295)</f>
        <v>2.7708779314602598E-3</v>
      </c>
      <c r="G134" s="21">
        <f>$F134*Totalt!$C$7*0.7</f>
        <v>9698072.7601109091</v>
      </c>
      <c r="H134" s="21">
        <f>$F134*Totalt!$C$8*0.7</f>
        <v>4821881.7763271434</v>
      </c>
      <c r="I134" s="21">
        <f>$F134*Totalt!$C$9*0.7</f>
        <v>29094218.280332725</v>
      </c>
      <c r="J134" s="21">
        <f>$F134*Totalt!$C$10*0.5</f>
        <v>8312633.7943807794</v>
      </c>
      <c r="K134" s="9">
        <f t="shared" ref="K134:K197" si="5">SUM(G134:J134)</f>
        <v>51926806.611151554</v>
      </c>
      <c r="L134" s="1"/>
      <c r="M134" s="1"/>
    </row>
    <row r="135" spans="1:13" x14ac:dyDescent="0.25">
      <c r="A135" s="1"/>
      <c r="B135" s="8" t="s">
        <v>6</v>
      </c>
      <c r="C135" s="8" t="s">
        <v>18</v>
      </c>
      <c r="D135" s="8" t="s">
        <v>323</v>
      </c>
      <c r="E135" s="10">
        <v>91500</v>
      </c>
      <c r="F135" s="12">
        <f t="shared" si="4"/>
        <v>8.8667318573341872E-3</v>
      </c>
      <c r="G135" s="21">
        <f>$F135*Totalt!$C$7*0.7</f>
        <v>31033561.500669654</v>
      </c>
      <c r="H135" s="21">
        <f>$F135*Totalt!$C$8*0.7</f>
        <v>15429886.778132953</v>
      </c>
      <c r="I135" s="21">
        <f>$F135*Totalt!$C$9*0.7</f>
        <v>93100684.50200896</v>
      </c>
      <c r="J135" s="21">
        <f>$F135*Totalt!$C$10*0.5</f>
        <v>26600195.57200256</v>
      </c>
      <c r="K135" s="9">
        <f t="shared" si="5"/>
        <v>166164328.35281411</v>
      </c>
      <c r="L135" s="1"/>
      <c r="M135" s="1"/>
    </row>
    <row r="136" spans="1:13" x14ac:dyDescent="0.25">
      <c r="A136" s="1"/>
      <c r="B136" s="8" t="s">
        <v>7</v>
      </c>
      <c r="C136" s="8" t="s">
        <v>18</v>
      </c>
      <c r="D136" s="8" t="s">
        <v>323</v>
      </c>
      <c r="E136" s="10">
        <v>112815</v>
      </c>
      <c r="F136" s="12">
        <f t="shared" si="4"/>
        <v>1.0932244311313184E-2</v>
      </c>
      <c r="G136" s="21">
        <f>$F136*Totalt!$C$7*0.7</f>
        <v>38262855.089596137</v>
      </c>
      <c r="H136" s="21">
        <f>$F136*Totalt!$C$8*0.7</f>
        <v>19024291.550547201</v>
      </c>
      <c r="I136" s="21">
        <f>$F136*Totalt!$C$9*0.7</f>
        <v>114788565.26878843</v>
      </c>
      <c r="J136" s="21">
        <f>$F136*Totalt!$C$10*0.5</f>
        <v>32796732.933939554</v>
      </c>
      <c r="K136" s="9">
        <f t="shared" si="5"/>
        <v>204872444.84287131</v>
      </c>
      <c r="L136" s="1"/>
      <c r="M136" s="1"/>
    </row>
    <row r="137" spans="1:13" x14ac:dyDescent="0.25">
      <c r="A137" s="1"/>
      <c r="B137" s="8" t="s">
        <v>8</v>
      </c>
      <c r="C137" s="8" t="s">
        <v>18</v>
      </c>
      <c r="D137" s="8" t="s">
        <v>323</v>
      </c>
      <c r="E137" s="10">
        <v>79907</v>
      </c>
      <c r="F137" s="12">
        <f t="shared" si="4"/>
        <v>7.7433217762186111E-3</v>
      </c>
      <c r="G137" s="21">
        <f>$F137*Totalt!$C$7*0.7</f>
        <v>27101626.216765136</v>
      </c>
      <c r="H137" s="21">
        <f>$F137*Totalt!$C$8*0.7</f>
        <v>13474928.554975625</v>
      </c>
      <c r="I137" s="21">
        <f>$F137*Totalt!$C$9*0.7</f>
        <v>81304878.650295407</v>
      </c>
      <c r="J137" s="21">
        <f>$F137*Totalt!$C$10*0.5</f>
        <v>23229965.328655835</v>
      </c>
      <c r="K137" s="9">
        <f t="shared" si="5"/>
        <v>145111398.75069201</v>
      </c>
      <c r="L137" s="1"/>
      <c r="M137" s="1"/>
    </row>
    <row r="138" spans="1:13" x14ac:dyDescent="0.25">
      <c r="A138" s="1"/>
      <c r="B138" s="8" t="s">
        <v>9</v>
      </c>
      <c r="C138" s="8" t="s">
        <v>18</v>
      </c>
      <c r="D138" s="8" t="s">
        <v>323</v>
      </c>
      <c r="E138" s="10">
        <v>48123</v>
      </c>
      <c r="F138" s="12">
        <f t="shared" si="4"/>
        <v>4.6633195319179576E-3</v>
      </c>
      <c r="G138" s="21">
        <f>$F138*Totalt!$C$7*0.7</f>
        <v>16321618.361712849</v>
      </c>
      <c r="H138" s="21">
        <f>$F138*Totalt!$C$8*0.7</f>
        <v>8115108.6494436301</v>
      </c>
      <c r="I138" s="21">
        <f>$F138*Totalt!$C$9*0.7</f>
        <v>48964855.085138552</v>
      </c>
      <c r="J138" s="21">
        <f>$F138*Totalt!$C$10*0.5</f>
        <v>13989958.595753873</v>
      </c>
      <c r="K138" s="9">
        <f t="shared" si="5"/>
        <v>87391540.692048907</v>
      </c>
      <c r="L138" s="1"/>
      <c r="M138" s="1"/>
    </row>
    <row r="139" spans="1:13" x14ac:dyDescent="0.25">
      <c r="A139" s="1"/>
      <c r="B139" s="8" t="s">
        <v>10</v>
      </c>
      <c r="C139" s="8" t="s">
        <v>18</v>
      </c>
      <c r="D139" s="8" t="s">
        <v>323</v>
      </c>
      <c r="E139" s="10">
        <v>105185</v>
      </c>
      <c r="F139" s="12">
        <f t="shared" si="4"/>
        <v>1.0192865469002148E-2</v>
      </c>
      <c r="G139" s="21">
        <f>$F139*Totalt!$C$7*0.7</f>
        <v>35675029.141507514</v>
      </c>
      <c r="H139" s="21">
        <f>$F139*Totalt!$C$8*0.7</f>
        <v>17737624.489157539</v>
      </c>
      <c r="I139" s="21">
        <f>$F139*Totalt!$C$9*0.7</f>
        <v>107025087.42452255</v>
      </c>
      <c r="J139" s="21">
        <f>$F139*Totalt!$C$10*0.5</f>
        <v>30578596.407006446</v>
      </c>
      <c r="K139" s="9">
        <f t="shared" si="5"/>
        <v>191016337.46219403</v>
      </c>
      <c r="L139" s="1"/>
      <c r="M139" s="1"/>
    </row>
    <row r="140" spans="1:13" x14ac:dyDescent="0.25">
      <c r="A140" s="1"/>
      <c r="B140" s="8" t="s">
        <v>11</v>
      </c>
      <c r="C140" s="8" t="s">
        <v>18</v>
      </c>
      <c r="D140" s="8" t="s">
        <v>323</v>
      </c>
      <c r="E140" s="10">
        <v>62430</v>
      </c>
      <c r="F140" s="12">
        <f t="shared" si="4"/>
        <v>6.0497275393811296E-3</v>
      </c>
      <c r="G140" s="21">
        <f>$F140*Totalt!$C$7*0.7</f>
        <v>21174046.387833953</v>
      </c>
      <c r="H140" s="21">
        <f>$F140*Totalt!$C$8*0.7</f>
        <v>10527735.864031041</v>
      </c>
      <c r="I140" s="21">
        <f>$F140*Totalt!$C$9*0.7</f>
        <v>63522139.163501859</v>
      </c>
      <c r="J140" s="21">
        <f>$F140*Totalt!$C$10*0.5</f>
        <v>18149182.618143387</v>
      </c>
      <c r="K140" s="9">
        <f t="shared" si="5"/>
        <v>113373104.03351024</v>
      </c>
      <c r="L140" s="1"/>
      <c r="M140" s="1"/>
    </row>
    <row r="141" spans="1:13" x14ac:dyDescent="0.25">
      <c r="A141" s="1"/>
      <c r="B141" s="8" t="s">
        <v>12</v>
      </c>
      <c r="C141" s="8" t="s">
        <v>18</v>
      </c>
      <c r="D141" s="8" t="s">
        <v>323</v>
      </c>
      <c r="E141" s="10">
        <v>11010</v>
      </c>
      <c r="F141" s="12">
        <f t="shared" si="4"/>
        <v>1.0669149480792284E-3</v>
      </c>
      <c r="G141" s="21">
        <f>$F141*Totalt!$C$7*0.7</f>
        <v>3734202.3182772989</v>
      </c>
      <c r="H141" s="21">
        <f>$F141*Totalt!$C$8*0.7</f>
        <v>1856645.3926474731</v>
      </c>
      <c r="I141" s="21">
        <f>$F141*Totalt!$C$9*0.7</f>
        <v>11202606.954831898</v>
      </c>
      <c r="J141" s="21">
        <f>$F141*Totalt!$C$10*0.5</f>
        <v>3200744.8442376852</v>
      </c>
      <c r="K141" s="9">
        <f t="shared" si="5"/>
        <v>19994199.509994358</v>
      </c>
      <c r="L141" s="1"/>
      <c r="M141" s="1"/>
    </row>
    <row r="142" spans="1:13" x14ac:dyDescent="0.25">
      <c r="A142" s="1"/>
      <c r="B142" s="8" t="s">
        <v>13</v>
      </c>
      <c r="C142" s="8" t="s">
        <v>18</v>
      </c>
      <c r="D142" s="8" t="s">
        <v>323</v>
      </c>
      <c r="E142" s="10">
        <v>28576</v>
      </c>
      <c r="F142" s="12">
        <f t="shared" si="4"/>
        <v>2.7691336563407843E-3</v>
      </c>
      <c r="G142" s="21">
        <f>$F142*Totalt!$C$7*0.7</f>
        <v>9691967.7971927449</v>
      </c>
      <c r="H142" s="21">
        <f>$F142*Totalt!$C$8*0.7</f>
        <v>4818846.3887642324</v>
      </c>
      <c r="I142" s="21">
        <f>$F142*Totalt!$C$9*0.7</f>
        <v>29075903.391578235</v>
      </c>
      <c r="J142" s="21">
        <f>$F142*Totalt!$C$10*0.5</f>
        <v>8307400.9690223532</v>
      </c>
      <c r="K142" s="9">
        <f t="shared" si="5"/>
        <v>51894118.546557568</v>
      </c>
      <c r="L142" s="1"/>
      <c r="M142" s="1"/>
    </row>
    <row r="143" spans="1:13" x14ac:dyDescent="0.25">
      <c r="A143" s="1"/>
      <c r="B143" s="8" t="s">
        <v>14</v>
      </c>
      <c r="C143" s="8" t="s">
        <v>18</v>
      </c>
      <c r="D143" s="8" t="s">
        <v>323</v>
      </c>
      <c r="E143" s="10">
        <v>16765</v>
      </c>
      <c r="F143" s="12">
        <f t="shared" si="4"/>
        <v>1.6245984654448924E-3</v>
      </c>
      <c r="G143" s="21">
        <f>$F143*Totalt!$C$7*0.7</f>
        <v>5686094.6290571224</v>
      </c>
      <c r="H143" s="21">
        <f>$F143*Totalt!$C$8*0.7</f>
        <v>2827126.2495672014</v>
      </c>
      <c r="I143" s="21">
        <f>$F143*Totalt!$C$9*0.7</f>
        <v>17058283.887171369</v>
      </c>
      <c r="J143" s="21">
        <f>$F143*Totalt!$C$10*0.5</f>
        <v>4873795.396334677</v>
      </c>
      <c r="K143" s="9">
        <f t="shared" si="5"/>
        <v>30445300.162130371</v>
      </c>
      <c r="L143" s="1"/>
      <c r="M143" s="1"/>
    </row>
    <row r="144" spans="1:13" x14ac:dyDescent="0.25">
      <c r="A144" s="1"/>
      <c r="B144" s="8" t="s">
        <v>15</v>
      </c>
      <c r="C144" s="8" t="s">
        <v>18</v>
      </c>
      <c r="D144" s="8" t="s">
        <v>323</v>
      </c>
      <c r="E144" s="10">
        <v>48780</v>
      </c>
      <c r="F144" s="12">
        <f t="shared" si="4"/>
        <v>4.7269855737788156E-3</v>
      </c>
      <c r="G144" s="21">
        <f>$F144*Totalt!$C$7*0.7</f>
        <v>16544449.508225853</v>
      </c>
      <c r="H144" s="21">
        <f>$F144*Totalt!$C$8*0.7</f>
        <v>8225900.2954898942</v>
      </c>
      <c r="I144" s="21">
        <f>$F144*Totalt!$C$9*0.7</f>
        <v>49633348.524677567</v>
      </c>
      <c r="J144" s="21">
        <f>$F144*Totalt!$C$10*0.5</f>
        <v>14180956.721336447</v>
      </c>
      <c r="K144" s="9">
        <f t="shared" si="5"/>
        <v>88584655.049729764</v>
      </c>
      <c r="L144" s="1"/>
      <c r="M144" s="1"/>
    </row>
    <row r="145" spans="1:13" x14ac:dyDescent="0.25">
      <c r="A145" s="1"/>
      <c r="B145" s="8" t="s">
        <v>16</v>
      </c>
      <c r="C145" s="8" t="s">
        <v>18</v>
      </c>
      <c r="D145" s="8" t="s">
        <v>323</v>
      </c>
      <c r="E145" s="10">
        <v>73685</v>
      </c>
      <c r="F145" s="12">
        <f t="shared" si="4"/>
        <v>7.1403840099198866E-3</v>
      </c>
      <c r="G145" s="21">
        <f>$F145*Totalt!$C$7*0.7</f>
        <v>24991344.034719601</v>
      </c>
      <c r="H145" s="21">
        <f>$F145*Totalt!$C$8*0.7</f>
        <v>12425696.254062586</v>
      </c>
      <c r="I145" s="21">
        <f>$F145*Totalt!$C$9*0.7</f>
        <v>74974032.104158804</v>
      </c>
      <c r="J145" s="21">
        <f>$F145*Totalt!$C$10*0.5</f>
        <v>21421152.02975966</v>
      </c>
      <c r="K145" s="9">
        <f t="shared" si="5"/>
        <v>133812224.42270066</v>
      </c>
      <c r="L145" s="1"/>
      <c r="M145" s="1"/>
    </row>
    <row r="146" spans="1:13" x14ac:dyDescent="0.25">
      <c r="A146" s="1"/>
      <c r="B146" s="8" t="s">
        <v>17</v>
      </c>
      <c r="C146" s="8" t="s">
        <v>18</v>
      </c>
      <c r="D146" s="8" t="s">
        <v>323</v>
      </c>
      <c r="E146" s="10">
        <v>82482</v>
      </c>
      <c r="F146" s="12">
        <f t="shared" si="4"/>
        <v>7.9928500224769224E-3</v>
      </c>
      <c r="G146" s="21">
        <f>$F146*Totalt!$C$7*0.7</f>
        <v>27974975.078669224</v>
      </c>
      <c r="H146" s="21">
        <f>$F146*Totalt!$C$8*0.7</f>
        <v>13909157.609114338</v>
      </c>
      <c r="I146" s="21">
        <f>$F146*Totalt!$C$9*0.7</f>
        <v>83924925.236007676</v>
      </c>
      <c r="J146" s="21">
        <f>$F146*Totalt!$C$10*0.5</f>
        <v>23978550.067430768</v>
      </c>
      <c r="K146" s="9">
        <f t="shared" si="5"/>
        <v>149787607.99122199</v>
      </c>
      <c r="L146" s="1"/>
      <c r="M146" s="1"/>
    </row>
    <row r="147" spans="1:13" x14ac:dyDescent="0.25">
      <c r="A147" s="1"/>
      <c r="B147" s="8" t="s">
        <v>19</v>
      </c>
      <c r="C147" s="8" t="s">
        <v>18</v>
      </c>
      <c r="D147" s="8" t="s">
        <v>323</v>
      </c>
      <c r="E147" s="10">
        <v>52098</v>
      </c>
      <c r="F147" s="12">
        <f t="shared" si="4"/>
        <v>5.0485136208021477E-3</v>
      </c>
      <c r="G147" s="21">
        <f>$F147*Totalt!$C$7*0.7</f>
        <v>17669797.672807515</v>
      </c>
      <c r="H147" s="21">
        <f>$F147*Totalt!$C$8*0.7</f>
        <v>8785423.4029198959</v>
      </c>
      <c r="I147" s="21">
        <f>$F147*Totalt!$C$9*0.7</f>
        <v>53009393.018422544</v>
      </c>
      <c r="J147" s="21">
        <f>$F147*Totalt!$C$10*0.5</f>
        <v>15145540.862406444</v>
      </c>
      <c r="K147" s="9">
        <f t="shared" si="5"/>
        <v>94610154.956556395</v>
      </c>
      <c r="L147" s="1"/>
      <c r="M147" s="1"/>
    </row>
    <row r="148" spans="1:13" x14ac:dyDescent="0.25">
      <c r="A148" s="1"/>
      <c r="B148" s="8" t="s">
        <v>20</v>
      </c>
      <c r="C148" s="8" t="s">
        <v>18</v>
      </c>
      <c r="D148" s="8" t="s">
        <v>323</v>
      </c>
      <c r="E148" s="10">
        <v>98869</v>
      </c>
      <c r="F148" s="12">
        <f t="shared" si="4"/>
        <v>9.5808187104128289E-3</v>
      </c>
      <c r="G148" s="21">
        <f>$F148*Totalt!$C$7*0.7</f>
        <v>33532865.486444898</v>
      </c>
      <c r="H148" s="21">
        <f>$F148*Totalt!$C$8*0.7</f>
        <v>16672540.719860403</v>
      </c>
      <c r="I148" s="21">
        <f>$F148*Totalt!$C$9*0.7</f>
        <v>100598596.45933469</v>
      </c>
      <c r="J148" s="21">
        <f>$F148*Totalt!$C$10*0.5</f>
        <v>28742456.131238487</v>
      </c>
      <c r="K148" s="9">
        <f t="shared" si="5"/>
        <v>179546458.79687849</v>
      </c>
      <c r="L148" s="1"/>
      <c r="M148" s="1"/>
    </row>
    <row r="149" spans="1:13" x14ac:dyDescent="0.25">
      <c r="A149" s="1"/>
      <c r="B149" s="8" t="s">
        <v>21</v>
      </c>
      <c r="C149" s="8" t="s">
        <v>18</v>
      </c>
      <c r="D149" s="8" t="s">
        <v>323</v>
      </c>
      <c r="E149" s="10">
        <v>48240</v>
      </c>
      <c r="F149" s="12">
        <f t="shared" si="4"/>
        <v>4.6746573201945484E-3</v>
      </c>
      <c r="G149" s="21">
        <f>$F149*Totalt!$C$7*0.7</f>
        <v>16361300.620680919</v>
      </c>
      <c r="H149" s="21">
        <f>$F149*Totalt!$C$8*0.7</f>
        <v>8134838.6686025532</v>
      </c>
      <c r="I149" s="21">
        <f>$F149*Totalt!$C$9*0.7</f>
        <v>49083901.862042755</v>
      </c>
      <c r="J149" s="21">
        <f>$F149*Totalt!$C$10*0.5</f>
        <v>14023971.960583646</v>
      </c>
      <c r="K149" s="9">
        <f t="shared" si="5"/>
        <v>87604013.111909866</v>
      </c>
      <c r="L149" s="1"/>
      <c r="M149" s="1"/>
    </row>
    <row r="150" spans="1:13" x14ac:dyDescent="0.25">
      <c r="A150" s="1"/>
      <c r="B150" s="8" t="s">
        <v>22</v>
      </c>
      <c r="C150" s="8" t="s">
        <v>18</v>
      </c>
      <c r="D150" s="8" t="s">
        <v>323</v>
      </c>
      <c r="E150" s="10">
        <v>71993</v>
      </c>
      <c r="F150" s="12">
        <f t="shared" si="4"/>
        <v>6.976422148689182E-3</v>
      </c>
      <c r="G150" s="21">
        <f>$F150*Totalt!$C$7*0.7</f>
        <v>24417477.520412136</v>
      </c>
      <c r="H150" s="21">
        <f>$F150*Totalt!$C$8*0.7</f>
        <v>12140369.823148916</v>
      </c>
      <c r="I150" s="21">
        <f>$F150*Totalt!$C$9*0.7</f>
        <v>73252432.561236396</v>
      </c>
      <c r="J150" s="21">
        <f>$F150*Totalt!$C$10*0.5</f>
        <v>20929266.446067546</v>
      </c>
      <c r="K150" s="9">
        <f t="shared" si="5"/>
        <v>130739546.35086499</v>
      </c>
      <c r="L150" s="1"/>
      <c r="M150" s="1"/>
    </row>
    <row r="151" spans="1:13" x14ac:dyDescent="0.25">
      <c r="A151" s="1"/>
      <c r="B151" s="8" t="s">
        <v>23</v>
      </c>
      <c r="C151" s="8" t="s">
        <v>18</v>
      </c>
      <c r="D151" s="8" t="s">
        <v>323</v>
      </c>
      <c r="E151" s="10">
        <v>46510</v>
      </c>
      <c r="F151" s="12">
        <f t="shared" si="4"/>
        <v>4.5070131003782845E-3</v>
      </c>
      <c r="G151" s="21">
        <f>$F151*Totalt!$C$7*0.7</f>
        <v>15774545.851323996</v>
      </c>
      <c r="H151" s="21">
        <f>$F151*Totalt!$C$8*0.7</f>
        <v>7843104.1972782901</v>
      </c>
      <c r="I151" s="21">
        <f>$F151*Totalt!$C$9*0.7</f>
        <v>47323637.553971991</v>
      </c>
      <c r="J151" s="21">
        <f>$F151*Totalt!$C$10*0.5</f>
        <v>13521039.301134853</v>
      </c>
      <c r="K151" s="9">
        <f t="shared" si="5"/>
        <v>84462326.903709128</v>
      </c>
      <c r="L151" s="1"/>
      <c r="M151" s="1"/>
    </row>
    <row r="152" spans="1:13" x14ac:dyDescent="0.25">
      <c r="A152" s="1"/>
      <c r="B152" s="8" t="s">
        <v>24</v>
      </c>
      <c r="C152" s="8" t="s">
        <v>18</v>
      </c>
      <c r="D152" s="8" t="s">
        <v>323</v>
      </c>
      <c r="E152" s="10">
        <v>29331</v>
      </c>
      <c r="F152" s="12">
        <f t="shared" si="4"/>
        <v>2.842296307185454E-3</v>
      </c>
      <c r="G152" s="21">
        <f>$F152*Totalt!$C$7*0.7</f>
        <v>9948037.0751490872</v>
      </c>
      <c r="H152" s="21">
        <f>$F152*Totalt!$C$8*0.7</f>
        <v>4946164.0337641267</v>
      </c>
      <c r="I152" s="21">
        <f>$F152*Totalt!$C$9*0.7</f>
        <v>29844111.225447267</v>
      </c>
      <c r="J152" s="21">
        <f>$F152*Totalt!$C$10*0.5</f>
        <v>8526888.921556361</v>
      </c>
      <c r="K152" s="9">
        <f t="shared" si="5"/>
        <v>53265201.255916841</v>
      </c>
      <c r="L152" s="1"/>
      <c r="M152" s="1"/>
    </row>
    <row r="153" spans="1:13" x14ac:dyDescent="0.25">
      <c r="A153" s="1"/>
      <c r="B153" s="8" t="s">
        <v>25</v>
      </c>
      <c r="C153" s="8" t="s">
        <v>18</v>
      </c>
      <c r="D153" s="8" t="s">
        <v>323</v>
      </c>
      <c r="E153" s="10">
        <v>34040</v>
      </c>
      <c r="F153" s="12">
        <f t="shared" si="4"/>
        <v>3.2986180592749262E-3</v>
      </c>
      <c r="G153" s="21">
        <f>$F153*Totalt!$C$7*0.7</f>
        <v>11545163.207462242</v>
      </c>
      <c r="H153" s="21">
        <f>$F153*Totalt!$C$8*0.7</f>
        <v>5740255.1467502266</v>
      </c>
      <c r="I153" s="21">
        <f>$F153*Totalt!$C$9*0.7</f>
        <v>34635489.622386724</v>
      </c>
      <c r="J153" s="21">
        <f>$F153*Totalt!$C$10*0.5</f>
        <v>9895854.1778247785</v>
      </c>
      <c r="K153" s="9">
        <f t="shared" si="5"/>
        <v>61816762.154423974</v>
      </c>
      <c r="L153" s="1"/>
      <c r="M153" s="1"/>
    </row>
    <row r="154" spans="1:13" x14ac:dyDescent="0.25">
      <c r="A154" s="1"/>
      <c r="B154" s="8" t="s">
        <v>26</v>
      </c>
      <c r="C154" s="8" t="s">
        <v>18</v>
      </c>
      <c r="D154" s="8" t="s">
        <v>323</v>
      </c>
      <c r="E154" s="10">
        <v>11988</v>
      </c>
      <c r="F154" s="12">
        <f t="shared" si="4"/>
        <v>1.1616872295707348E-3</v>
      </c>
      <c r="G154" s="21">
        <f>$F154*Totalt!$C$7*0.7</f>
        <v>4065905.303497572</v>
      </c>
      <c r="H154" s="21">
        <f>$F154*Totalt!$C$8*0.7</f>
        <v>2021568.1168989928</v>
      </c>
      <c r="I154" s="21">
        <f>$F154*Totalt!$C$9*0.7</f>
        <v>12197715.910492714</v>
      </c>
      <c r="J154" s="21">
        <f>$F154*Totalt!$C$10*0.5</f>
        <v>3485061.6887122043</v>
      </c>
      <c r="K154" s="9">
        <f t="shared" si="5"/>
        <v>21770251.019601483</v>
      </c>
      <c r="L154" s="1"/>
      <c r="M154" s="1"/>
    </row>
    <row r="155" spans="1:13" x14ac:dyDescent="0.25">
      <c r="A155" s="1"/>
      <c r="B155" s="8" t="s">
        <v>27</v>
      </c>
      <c r="C155" s="8" t="s">
        <v>18</v>
      </c>
      <c r="D155" s="8" t="s">
        <v>323</v>
      </c>
      <c r="E155" s="10">
        <v>44928</v>
      </c>
      <c r="F155" s="12">
        <f t="shared" si="4"/>
        <v>4.3537106982110422E-3</v>
      </c>
      <c r="G155" s="21">
        <f>$F155*Totalt!$C$7*0.7</f>
        <v>15237987.443738645</v>
      </c>
      <c r="H155" s="21">
        <f>$F155*Totalt!$C$8*0.7</f>
        <v>7576327.3570268545</v>
      </c>
      <c r="I155" s="21">
        <f>$F155*Totalt!$C$9*0.7</f>
        <v>45713962.33121594</v>
      </c>
      <c r="J155" s="21">
        <f>$F155*Totalt!$C$10*0.5</f>
        <v>13061132.094633127</v>
      </c>
      <c r="K155" s="9">
        <f t="shared" si="5"/>
        <v>81589409.226614565</v>
      </c>
      <c r="L155" s="1"/>
      <c r="M155" s="1"/>
    </row>
    <row r="156" spans="1:13" x14ac:dyDescent="0.25">
      <c r="A156" s="1"/>
      <c r="B156" s="8" t="s">
        <v>28</v>
      </c>
      <c r="C156" s="8" t="s">
        <v>18</v>
      </c>
      <c r="D156" s="8" t="s">
        <v>323</v>
      </c>
      <c r="E156" s="10">
        <v>45424</v>
      </c>
      <c r="F156" s="12">
        <f t="shared" si="4"/>
        <v>4.4017751681699252E-3</v>
      </c>
      <c r="G156" s="21">
        <f>$F156*Totalt!$C$7*0.7</f>
        <v>15406213.088594738</v>
      </c>
      <c r="H156" s="21">
        <f>$F156*Totalt!$C$8*0.7</f>
        <v>7659969.1476493031</v>
      </c>
      <c r="I156" s="21">
        <f>$F156*Totalt!$C$9*0.7</f>
        <v>46218639.265784211</v>
      </c>
      <c r="J156" s="21">
        <f>$F156*Totalt!$C$10*0.5</f>
        <v>13205325.504509775</v>
      </c>
      <c r="K156" s="9">
        <f t="shared" si="5"/>
        <v>82490147.006538033</v>
      </c>
      <c r="L156" s="1"/>
      <c r="M156" s="1"/>
    </row>
    <row r="157" spans="1:13" x14ac:dyDescent="0.25">
      <c r="A157" s="1"/>
      <c r="B157" s="8" t="s">
        <v>37</v>
      </c>
      <c r="C157" s="8" t="s">
        <v>294</v>
      </c>
      <c r="D157" s="8" t="s">
        <v>326</v>
      </c>
      <c r="E157" s="10">
        <v>106733</v>
      </c>
      <c r="F157" s="12">
        <f t="shared" si="4"/>
        <v>1.0342873129277048E-2</v>
      </c>
      <c r="G157" s="21">
        <f>$F157*Totalt!$C$7*0.7</f>
        <v>36200055.952469662</v>
      </c>
      <c r="H157" s="21">
        <f>$F157*Totalt!$C$8*0.7</f>
        <v>17998667.819567919</v>
      </c>
      <c r="I157" s="21">
        <f>$F157*Totalt!$C$9*0.7</f>
        <v>108600167.857409</v>
      </c>
      <c r="J157" s="21">
        <f>$F157*Totalt!$C$10*0.5</f>
        <v>31028619.387831144</v>
      </c>
      <c r="K157" s="9">
        <f t="shared" si="5"/>
        <v>193827511.01727772</v>
      </c>
      <c r="L157" s="1"/>
      <c r="M157" s="1"/>
    </row>
    <row r="158" spans="1:13" x14ac:dyDescent="0.25">
      <c r="A158" s="1"/>
      <c r="B158" s="8" t="s">
        <v>38</v>
      </c>
      <c r="C158" s="8" t="s">
        <v>294</v>
      </c>
      <c r="D158" s="8" t="s">
        <v>326</v>
      </c>
      <c r="E158" s="10">
        <v>16555</v>
      </c>
      <c r="F158" s="12">
        <f t="shared" si="4"/>
        <v>1.6042485890510106E-3</v>
      </c>
      <c r="G158" s="21">
        <f>$F158*Totalt!$C$7*0.7</f>
        <v>5614870.0616785372</v>
      </c>
      <c r="H158" s="21">
        <f>$F158*Totalt!$C$8*0.7</f>
        <v>2791713.3946665684</v>
      </c>
      <c r="I158" s="21">
        <f>$F158*Totalt!$C$9*0.7</f>
        <v>16844610.185035612</v>
      </c>
      <c r="J158" s="21">
        <f>$F158*Totalt!$C$10*0.5</f>
        <v>4812745.7671530321</v>
      </c>
      <c r="K158" s="9">
        <f t="shared" si="5"/>
        <v>30063939.408533752</v>
      </c>
      <c r="L158" s="1"/>
      <c r="M158" s="1"/>
    </row>
    <row r="159" spans="1:13" x14ac:dyDescent="0.25">
      <c r="A159" s="1"/>
      <c r="B159" s="8" t="s">
        <v>39</v>
      </c>
      <c r="C159" s="8" t="s">
        <v>294</v>
      </c>
      <c r="D159" s="8" t="s">
        <v>326</v>
      </c>
      <c r="E159" s="10">
        <v>11356</v>
      </c>
      <c r="F159" s="12">
        <f t="shared" si="4"/>
        <v>1.1004437920424813E-3</v>
      </c>
      <c r="G159" s="21">
        <f>$F159*Totalt!$C$7*0.7</f>
        <v>3851553.2721486846</v>
      </c>
      <c r="H159" s="21">
        <f>$F159*Totalt!$C$8*0.7</f>
        <v>1914992.2869123258</v>
      </c>
      <c r="I159" s="21">
        <f>$F159*Totalt!$C$9*0.7</f>
        <v>11554659.816446053</v>
      </c>
      <c r="J159" s="21">
        <f>$F159*Totalt!$C$10*0.5</f>
        <v>3301331.3761274437</v>
      </c>
      <c r="K159" s="9">
        <f t="shared" si="5"/>
        <v>20622536.751634508</v>
      </c>
      <c r="L159" s="1"/>
      <c r="M159" s="1"/>
    </row>
    <row r="160" spans="1:13" x14ac:dyDescent="0.25">
      <c r="A160" s="1"/>
      <c r="B160" s="8" t="s">
        <v>40</v>
      </c>
      <c r="C160" s="8" t="s">
        <v>294</v>
      </c>
      <c r="D160" s="8" t="s">
        <v>326</v>
      </c>
      <c r="E160" s="10">
        <v>34737</v>
      </c>
      <c r="F160" s="12">
        <f t="shared" si="4"/>
        <v>3.3661602680679528E-3</v>
      </c>
      <c r="G160" s="21">
        <f>$F160*Totalt!$C$7*0.7</f>
        <v>11781560.938237835</v>
      </c>
      <c r="H160" s="21">
        <f>$F160*Totalt!$C$8*0.7</f>
        <v>5857792.0984918512</v>
      </c>
      <c r="I160" s="21">
        <f>$F160*Totalt!$C$9*0.7</f>
        <v>35344682.8147135</v>
      </c>
      <c r="J160" s="21">
        <f>$F160*Totalt!$C$10*0.5</f>
        <v>10098480.804203859</v>
      </c>
      <c r="K160" s="9">
        <f t="shared" si="5"/>
        <v>63082516.655647047</v>
      </c>
      <c r="L160" s="1"/>
      <c r="M160" s="1"/>
    </row>
    <row r="161" spans="1:13" x14ac:dyDescent="0.25">
      <c r="A161" s="1"/>
      <c r="B161" s="8" t="s">
        <v>41</v>
      </c>
      <c r="C161" s="8" t="s">
        <v>294</v>
      </c>
      <c r="D161" s="8" t="s">
        <v>326</v>
      </c>
      <c r="E161" s="10">
        <v>56566</v>
      </c>
      <c r="F161" s="12">
        <f t="shared" si="4"/>
        <v>5.4814814671253079E-3</v>
      </c>
      <c r="G161" s="21">
        <f>$F161*Totalt!$C$7*0.7</f>
        <v>19185185.134938575</v>
      </c>
      <c r="H161" s="21">
        <f>$F161*Totalt!$C$8*0.7</f>
        <v>9538874.0490914602</v>
      </c>
      <c r="I161" s="21">
        <f>$F161*Totalt!$C$9*0.7</f>
        <v>57555555.404815726</v>
      </c>
      <c r="J161" s="21">
        <f>$F161*Totalt!$C$10*0.5</f>
        <v>16444444.401375923</v>
      </c>
      <c r="K161" s="9">
        <f t="shared" si="5"/>
        <v>102724058.99022168</v>
      </c>
      <c r="L161" s="1"/>
      <c r="M161" s="1"/>
    </row>
    <row r="162" spans="1:13" x14ac:dyDescent="0.25">
      <c r="A162" s="1"/>
      <c r="B162" s="8" t="s">
        <v>42</v>
      </c>
      <c r="C162" s="8" t="s">
        <v>294</v>
      </c>
      <c r="D162" s="8" t="s">
        <v>326</v>
      </c>
      <c r="E162" s="10">
        <v>11953</v>
      </c>
      <c r="F162" s="12">
        <f t="shared" si="4"/>
        <v>1.1582955835050879E-3</v>
      </c>
      <c r="G162" s="21">
        <f>$F162*Totalt!$C$7*0.7</f>
        <v>4054034.5422678073</v>
      </c>
      <c r="H162" s="21">
        <f>$F162*Totalt!$C$8*0.7</f>
        <v>2015665.974415554</v>
      </c>
      <c r="I162" s="21">
        <f>$F162*Totalt!$C$9*0.7</f>
        <v>12162103.626803422</v>
      </c>
      <c r="J162" s="21">
        <f>$F162*Totalt!$C$10*0.5</f>
        <v>3474886.750515264</v>
      </c>
      <c r="K162" s="9">
        <f t="shared" si="5"/>
        <v>21706690.894002046</v>
      </c>
      <c r="L162" s="1"/>
      <c r="M162" s="1"/>
    </row>
    <row r="163" spans="1:13" x14ac:dyDescent="0.25">
      <c r="A163" s="1"/>
      <c r="B163" s="8" t="s">
        <v>43</v>
      </c>
      <c r="C163" s="8" t="s">
        <v>294</v>
      </c>
      <c r="D163" s="8" t="s">
        <v>326</v>
      </c>
      <c r="E163" s="10">
        <v>36461</v>
      </c>
      <c r="F163" s="12">
        <f t="shared" si="4"/>
        <v>3.5332230628443914E-3</v>
      </c>
      <c r="G163" s="21">
        <f>$F163*Totalt!$C$7*0.7</f>
        <v>12366280.719955368</v>
      </c>
      <c r="H163" s="21">
        <f>$F163*Totalt!$C$8*0.7</f>
        <v>6148514.7739618104</v>
      </c>
      <c r="I163" s="21">
        <f>$F163*Totalt!$C$9*0.7</f>
        <v>37098842.159866109</v>
      </c>
      <c r="J163" s="21">
        <f>$F163*Totalt!$C$10*0.5</f>
        <v>10599669.188533174</v>
      </c>
      <c r="K163" s="9">
        <f t="shared" si="5"/>
        <v>66213306.842316464</v>
      </c>
      <c r="L163" s="1"/>
      <c r="M163" s="1"/>
    </row>
    <row r="164" spans="1:13" x14ac:dyDescent="0.25">
      <c r="A164" s="1"/>
      <c r="B164" s="8" t="s">
        <v>44</v>
      </c>
      <c r="C164" s="8" t="s">
        <v>294</v>
      </c>
      <c r="D164" s="8" t="s">
        <v>326</v>
      </c>
      <c r="E164" s="10">
        <v>13684</v>
      </c>
      <c r="F164" s="12">
        <f t="shared" si="4"/>
        <v>1.326036707494656E-3</v>
      </c>
      <c r="G164" s="21">
        <f>$F164*Totalt!$C$7*0.7</f>
        <v>4641128.4762312956</v>
      </c>
      <c r="H164" s="21">
        <f>$F164*Totalt!$C$8*0.7</f>
        <v>2307569.0783822006</v>
      </c>
      <c r="I164" s="21">
        <f>$F164*Totalt!$C$9*0.7</f>
        <v>13923385.428693887</v>
      </c>
      <c r="J164" s="21">
        <f>$F164*Totalt!$C$10*0.5</f>
        <v>3978110.1224839683</v>
      </c>
      <c r="K164" s="9">
        <f t="shared" si="5"/>
        <v>24850193.105791353</v>
      </c>
      <c r="L164" s="1"/>
      <c r="M164" s="1"/>
    </row>
    <row r="165" spans="1:13" x14ac:dyDescent="0.25">
      <c r="A165" s="1"/>
      <c r="B165" s="8" t="s">
        <v>45</v>
      </c>
      <c r="C165" s="8" t="s">
        <v>294</v>
      </c>
      <c r="D165" s="8" t="s">
        <v>326</v>
      </c>
      <c r="E165" s="10">
        <v>9124</v>
      </c>
      <c r="F165" s="12">
        <f t="shared" si="4"/>
        <v>8.8415367722750958E-4</v>
      </c>
      <c r="G165" s="21">
        <f>$F165*Totalt!$C$7*0.7</f>
        <v>3094537.8702962832</v>
      </c>
      <c r="H165" s="21">
        <f>$F165*Totalt!$C$8*0.7</f>
        <v>1538604.2291113122</v>
      </c>
      <c r="I165" s="21">
        <f>$F165*Totalt!$C$9*0.7</f>
        <v>9283613.6108888499</v>
      </c>
      <c r="J165" s="21">
        <f>$F165*Totalt!$C$10*0.5</f>
        <v>2652461.0316825286</v>
      </c>
      <c r="K165" s="9">
        <f t="shared" si="5"/>
        <v>16569216.741978973</v>
      </c>
      <c r="L165" s="1"/>
      <c r="M165" s="1"/>
    </row>
    <row r="166" spans="1:13" x14ac:dyDescent="0.25">
      <c r="A166" s="1"/>
      <c r="B166" s="8" t="s">
        <v>30</v>
      </c>
      <c r="C166" s="8" t="s">
        <v>29</v>
      </c>
      <c r="D166" s="8" t="s">
        <v>325</v>
      </c>
      <c r="E166" s="10">
        <v>45069</v>
      </c>
      <c r="F166" s="12">
        <f t="shared" si="4"/>
        <v>4.3673741866469343E-3</v>
      </c>
      <c r="G166" s="21">
        <f>$F166*Totalt!$C$7*0.7</f>
        <v>15285809.653264269</v>
      </c>
      <c r="H166" s="21">
        <f>$F166*Totalt!$C$8*0.7</f>
        <v>7600104.5596029945</v>
      </c>
      <c r="I166" s="21">
        <f>$F166*Totalt!$C$9*0.7</f>
        <v>45857428.959792808</v>
      </c>
      <c r="J166" s="21">
        <f>$F166*Totalt!$C$10*0.5</f>
        <v>13102122.559940802</v>
      </c>
      <c r="K166" s="9">
        <f t="shared" si="5"/>
        <v>81845465.732600868</v>
      </c>
      <c r="L166" s="1"/>
      <c r="M166" s="1"/>
    </row>
    <row r="167" spans="1:13" x14ac:dyDescent="0.25">
      <c r="A167" s="1"/>
      <c r="B167" s="8" t="s">
        <v>31</v>
      </c>
      <c r="C167" s="8" t="s">
        <v>29</v>
      </c>
      <c r="D167" s="8" t="s">
        <v>325</v>
      </c>
      <c r="E167" s="10">
        <v>14054</v>
      </c>
      <c r="F167" s="12">
        <f t="shared" si="4"/>
        <v>1.3618912516172095E-3</v>
      </c>
      <c r="G167" s="21">
        <f>$F167*Totalt!$C$7*0.7</f>
        <v>4766619.3806602331</v>
      </c>
      <c r="H167" s="21">
        <f>$F167*Totalt!$C$8*0.7</f>
        <v>2369963.1560642682</v>
      </c>
      <c r="I167" s="21">
        <f>$F167*Totalt!$C$9*0.7</f>
        <v>14299858.1419807</v>
      </c>
      <c r="J167" s="21">
        <f>$F167*Totalt!$C$10*0.5</f>
        <v>4085673.7548516286</v>
      </c>
      <c r="K167" s="9">
        <f t="shared" si="5"/>
        <v>25522114.433556829</v>
      </c>
      <c r="L167" s="1"/>
      <c r="M167" s="1"/>
    </row>
    <row r="168" spans="1:13" x14ac:dyDescent="0.25">
      <c r="A168" s="1"/>
      <c r="B168" s="8" t="s">
        <v>32</v>
      </c>
      <c r="C168" s="8" t="s">
        <v>29</v>
      </c>
      <c r="D168" s="8" t="s">
        <v>325</v>
      </c>
      <c r="E168" s="10">
        <v>21881</v>
      </c>
      <c r="F168" s="12">
        <f t="shared" si="4"/>
        <v>2.1203602160691734E-3</v>
      </c>
      <c r="G168" s="21">
        <f>$F168*Totalt!$C$7*0.7</f>
        <v>7421260.7562421067</v>
      </c>
      <c r="H168" s="21">
        <f>$F168*Totalt!$C$8*0.7</f>
        <v>3689850.8480035756</v>
      </c>
      <c r="I168" s="21">
        <f>$F168*Totalt!$C$9*0.7</f>
        <v>22263782.268726319</v>
      </c>
      <c r="J168" s="21">
        <f>$F168*Totalt!$C$10*0.5</f>
        <v>6361080.6482075201</v>
      </c>
      <c r="K168" s="9">
        <f t="shared" si="5"/>
        <v>39735974.52117952</v>
      </c>
      <c r="L168" s="1"/>
      <c r="M168" s="1"/>
    </row>
    <row r="169" spans="1:13" x14ac:dyDescent="0.25">
      <c r="A169" s="1"/>
      <c r="B169" s="8" t="s">
        <v>33</v>
      </c>
      <c r="C169" s="8" t="s">
        <v>29</v>
      </c>
      <c r="D169" s="8" t="s">
        <v>325</v>
      </c>
      <c r="E169" s="10">
        <v>18847</v>
      </c>
      <c r="F169" s="12">
        <f t="shared" si="4"/>
        <v>1.8263529542642343E-3</v>
      </c>
      <c r="G169" s="21">
        <f>$F169*Totalt!$C$7*0.7</f>
        <v>6392235.3399248198</v>
      </c>
      <c r="H169" s="21">
        <f>$F169*Totalt!$C$8*0.7</f>
        <v>3178219.4110106202</v>
      </c>
      <c r="I169" s="21">
        <f>$F169*Totalt!$C$9*0.7</f>
        <v>19176706.019774459</v>
      </c>
      <c r="J169" s="21">
        <f>$F169*Totalt!$C$10*0.5</f>
        <v>5479058.8627927033</v>
      </c>
      <c r="K169" s="9">
        <f t="shared" si="5"/>
        <v>34226219.633502603</v>
      </c>
      <c r="L169" s="1"/>
      <c r="M169" s="1"/>
    </row>
    <row r="170" spans="1:13" x14ac:dyDescent="0.25">
      <c r="A170" s="1"/>
      <c r="B170" s="8" t="s">
        <v>34</v>
      </c>
      <c r="C170" s="8" t="s">
        <v>29</v>
      </c>
      <c r="D170" s="8" t="s">
        <v>325</v>
      </c>
      <c r="E170" s="10">
        <v>21128</v>
      </c>
      <c r="F170" s="12">
        <f t="shared" si="4"/>
        <v>2.0473913735711115E-3</v>
      </c>
      <c r="G170" s="21">
        <f>$F170*Totalt!$C$7*0.7</f>
        <v>7165869.80749889</v>
      </c>
      <c r="H170" s="21">
        <f>$F170*Totalt!$C$8*0.7</f>
        <v>3562870.4682884482</v>
      </c>
      <c r="I170" s="21">
        <f>$F170*Totalt!$C$9*0.7</f>
        <v>21497609.422496669</v>
      </c>
      <c r="J170" s="21">
        <f>$F170*Totalt!$C$10*0.5</f>
        <v>6142174.1207133345</v>
      </c>
      <c r="K170" s="9">
        <f t="shared" si="5"/>
        <v>38368523.818997338</v>
      </c>
      <c r="L170" s="1"/>
      <c r="M170" s="1"/>
    </row>
    <row r="171" spans="1:13" x14ac:dyDescent="0.25">
      <c r="A171" s="1"/>
      <c r="B171" s="8" t="s">
        <v>29</v>
      </c>
      <c r="C171" s="8" t="s">
        <v>29</v>
      </c>
      <c r="D171" s="8" t="s">
        <v>325</v>
      </c>
      <c r="E171" s="10">
        <v>230416</v>
      </c>
      <c r="F171" s="12">
        <f t="shared" si="4"/>
        <v>2.2328271996060262E-2</v>
      </c>
      <c r="G171" s="21">
        <f>$F171*Totalt!$C$7*0.7</f>
        <v>78148951.986210912</v>
      </c>
      <c r="H171" s="21">
        <f>$F171*Totalt!$C$8*0.7</f>
        <v>38855658.927544065</v>
      </c>
      <c r="I171" s="21">
        <f>$F171*Totalt!$C$9*0.7</f>
        <v>234446855.95863277</v>
      </c>
      <c r="J171" s="21">
        <f>$F171*Totalt!$C$10*0.5</f>
        <v>66984815.988180786</v>
      </c>
      <c r="K171" s="9">
        <f t="shared" si="5"/>
        <v>418436282.86056852</v>
      </c>
      <c r="L171" s="1"/>
      <c r="M171" s="1"/>
    </row>
    <row r="172" spans="1:13" x14ac:dyDescent="0.25">
      <c r="A172" s="1"/>
      <c r="B172" s="8" t="s">
        <v>35</v>
      </c>
      <c r="C172" s="8" t="s">
        <v>29</v>
      </c>
      <c r="D172" s="8" t="s">
        <v>325</v>
      </c>
      <c r="E172" s="10">
        <v>9447</v>
      </c>
      <c r="F172" s="12">
        <f t="shared" si="4"/>
        <v>9.1545372520476581E-4</v>
      </c>
      <c r="G172" s="21">
        <f>$F172*Totalt!$C$7*0.7</f>
        <v>3204088.0382166803</v>
      </c>
      <c r="H172" s="21">
        <f>$F172*Totalt!$C$8*0.7</f>
        <v>1593072.5726013333</v>
      </c>
      <c r="I172" s="21">
        <f>$F172*Totalt!$C$9*0.7</f>
        <v>9612264.1146500409</v>
      </c>
      <c r="J172" s="21">
        <f>$F172*Totalt!$C$10*0.5</f>
        <v>2746361.1756142974</v>
      </c>
      <c r="K172" s="9">
        <f t="shared" si="5"/>
        <v>17155785.901082352</v>
      </c>
      <c r="L172" s="1"/>
      <c r="M172" s="1"/>
    </row>
    <row r="173" spans="1:13" x14ac:dyDescent="0.25">
      <c r="A173" s="1"/>
      <c r="B173" s="8" t="s">
        <v>36</v>
      </c>
      <c r="C173" s="8" t="s">
        <v>29</v>
      </c>
      <c r="D173" s="8" t="s">
        <v>325</v>
      </c>
      <c r="E173" s="10">
        <v>22202</v>
      </c>
      <c r="F173" s="12">
        <f t="shared" si="4"/>
        <v>2.1514664556998211E-3</v>
      </c>
      <c r="G173" s="21">
        <f>$F173*Totalt!$C$7*0.7</f>
        <v>7530132.594949374</v>
      </c>
      <c r="H173" s="21">
        <f>$F173*Totalt!$C$8*0.7</f>
        <v>3743981.9262088286</v>
      </c>
      <c r="I173" s="21">
        <f>$F173*Totalt!$C$9*0.7</f>
        <v>22590397.78484812</v>
      </c>
      <c r="J173" s="21">
        <f>$F173*Totalt!$C$10*0.5</f>
        <v>6454399.367099463</v>
      </c>
      <c r="K173" s="9">
        <f t="shared" si="5"/>
        <v>40318911.673105791</v>
      </c>
      <c r="L173" s="1"/>
      <c r="M173" s="1"/>
    </row>
    <row r="174" spans="1:13" x14ac:dyDescent="0.25">
      <c r="A174" s="1"/>
      <c r="B174" s="8" t="s">
        <v>186</v>
      </c>
      <c r="C174" s="8" t="s">
        <v>301</v>
      </c>
      <c r="D174" s="8" t="s">
        <v>343</v>
      </c>
      <c r="E174" s="10">
        <v>26101</v>
      </c>
      <c r="F174" s="12">
        <f t="shared" si="4"/>
        <v>2.5292958274128921E-3</v>
      </c>
      <c r="G174" s="21">
        <f>$F174*Totalt!$C$7*0.7</f>
        <v>8852535.3959451225</v>
      </c>
      <c r="H174" s="21">
        <f>$F174*Totalt!$C$8*0.7</f>
        <v>4401480.5988639146</v>
      </c>
      <c r="I174" s="21">
        <f>$F174*Totalt!$C$9*0.7</f>
        <v>26557606.187835362</v>
      </c>
      <c r="J174" s="21">
        <f>$F174*Totalt!$C$10*0.5</f>
        <v>7587887.4822386764</v>
      </c>
      <c r="K174" s="9">
        <f t="shared" si="5"/>
        <v>47399509.664883077</v>
      </c>
      <c r="L174" s="1"/>
      <c r="M174" s="1"/>
    </row>
    <row r="175" spans="1:13" x14ac:dyDescent="0.25">
      <c r="A175" s="1"/>
      <c r="B175" s="8" t="s">
        <v>187</v>
      </c>
      <c r="C175" s="8" t="s">
        <v>301</v>
      </c>
      <c r="D175" s="8" t="s">
        <v>343</v>
      </c>
      <c r="E175" s="10">
        <v>8569</v>
      </c>
      <c r="F175" s="12">
        <f t="shared" si="4"/>
        <v>8.3037186104367928E-4</v>
      </c>
      <c r="G175" s="21">
        <f>$F175*Totalt!$C$7*0.7</f>
        <v>2906301.5136528774</v>
      </c>
      <c r="H175" s="21">
        <f>$F175*Totalt!$C$8*0.7</f>
        <v>1445013.1125882107</v>
      </c>
      <c r="I175" s="21">
        <f>$F175*Totalt!$C$9*0.7</f>
        <v>8718904.5409586318</v>
      </c>
      <c r="J175" s="21">
        <f>$F175*Totalt!$C$10*0.5</f>
        <v>2491115.5831310377</v>
      </c>
      <c r="K175" s="9">
        <f t="shared" si="5"/>
        <v>15561334.750330757</v>
      </c>
      <c r="L175" s="1"/>
      <c r="M175" s="1"/>
    </row>
    <row r="176" spans="1:13" x14ac:dyDescent="0.25">
      <c r="A176" s="1"/>
      <c r="B176" s="8" t="s">
        <v>188</v>
      </c>
      <c r="C176" s="8" t="s">
        <v>301</v>
      </c>
      <c r="D176" s="8" t="s">
        <v>343</v>
      </c>
      <c r="E176" s="10">
        <v>10671</v>
      </c>
      <c r="F176" s="12">
        <f t="shared" si="4"/>
        <v>1.0340644333291051E-3</v>
      </c>
      <c r="G176" s="21">
        <f>$F176*Totalt!$C$7*0.7</f>
        <v>3619225.5166518679</v>
      </c>
      <c r="H176" s="21">
        <f>$F176*Totalt!$C$8*0.7</f>
        <v>1799478.9268793087</v>
      </c>
      <c r="I176" s="21">
        <f>$F176*Totalt!$C$9*0.7</f>
        <v>10857676.549955603</v>
      </c>
      <c r="J176" s="21">
        <f>$F176*Totalt!$C$10*0.5</f>
        <v>3102193.2999873152</v>
      </c>
      <c r="K176" s="9">
        <f t="shared" si="5"/>
        <v>19378574.293474093</v>
      </c>
      <c r="L176" s="1"/>
      <c r="M176" s="1"/>
    </row>
    <row r="177" spans="1:13" x14ac:dyDescent="0.25">
      <c r="A177" s="1"/>
      <c r="B177" s="8" t="s">
        <v>189</v>
      </c>
      <c r="C177" s="8" t="s">
        <v>301</v>
      </c>
      <c r="D177" s="8" t="s">
        <v>343</v>
      </c>
      <c r="E177" s="10">
        <v>11502</v>
      </c>
      <c r="F177" s="12">
        <f t="shared" si="4"/>
        <v>1.1145918013448944E-3</v>
      </c>
      <c r="G177" s="21">
        <f>$F177*Totalt!$C$7*0.7</f>
        <v>3901071.3047071304</v>
      </c>
      <c r="H177" s="21">
        <f>$F177*Totalt!$C$8*0.7</f>
        <v>1939612.6527003848</v>
      </c>
      <c r="I177" s="21">
        <f>$F177*Totalt!$C$9*0.7</f>
        <v>11703213.914121389</v>
      </c>
      <c r="J177" s="21">
        <f>$F177*Totalt!$C$10*0.5</f>
        <v>3343775.404034683</v>
      </c>
      <c r="K177" s="9">
        <f t="shared" si="5"/>
        <v>20887673.275563587</v>
      </c>
      <c r="L177" s="1"/>
      <c r="M177" s="1"/>
    </row>
    <row r="178" spans="1:13" x14ac:dyDescent="0.25">
      <c r="A178" s="1"/>
      <c r="B178" s="8" t="s">
        <v>190</v>
      </c>
      <c r="C178" s="8" t="s">
        <v>301</v>
      </c>
      <c r="D178" s="8" t="s">
        <v>343</v>
      </c>
      <c r="E178" s="10">
        <v>9036</v>
      </c>
      <c r="F178" s="12">
        <f t="shared" si="4"/>
        <v>8.7562610997674007E-4</v>
      </c>
      <c r="G178" s="21">
        <f>$F178*Totalt!$C$7*0.7</f>
        <v>3064691.3849185896</v>
      </c>
      <c r="H178" s="21">
        <f>$F178*Totalt!$C$8*0.7</f>
        <v>1523764.556581523</v>
      </c>
      <c r="I178" s="21">
        <f>$F178*Totalt!$C$9*0.7</f>
        <v>9194074.1547557693</v>
      </c>
      <c r="J178" s="21">
        <f>$F178*Totalt!$C$10*0.5</f>
        <v>2626878.3299302203</v>
      </c>
      <c r="K178" s="9">
        <f t="shared" si="5"/>
        <v>16409408.426186102</v>
      </c>
      <c r="L178" s="1"/>
      <c r="M178" s="1"/>
    </row>
    <row r="179" spans="1:13" x14ac:dyDescent="0.25">
      <c r="A179" s="1"/>
      <c r="B179" s="8" t="s">
        <v>191</v>
      </c>
      <c r="C179" s="8" t="s">
        <v>301</v>
      </c>
      <c r="D179" s="8" t="s">
        <v>343</v>
      </c>
      <c r="E179" s="10">
        <v>11613</v>
      </c>
      <c r="F179" s="12">
        <f t="shared" si="4"/>
        <v>1.1253481645816603E-3</v>
      </c>
      <c r="G179" s="21">
        <f>$F179*Totalt!$C$7*0.7</f>
        <v>3938718.5760358111</v>
      </c>
      <c r="H179" s="21">
        <f>$F179*Totalt!$C$8*0.7</f>
        <v>1958330.8760050053</v>
      </c>
      <c r="I179" s="21">
        <f>$F179*Totalt!$C$9*0.7</f>
        <v>11816155.728107434</v>
      </c>
      <c r="J179" s="21">
        <f>$F179*Totalt!$C$10*0.5</f>
        <v>3376044.493744981</v>
      </c>
      <c r="K179" s="9">
        <f t="shared" si="5"/>
        <v>21089249.673893232</v>
      </c>
      <c r="L179" s="1"/>
      <c r="M179" s="1"/>
    </row>
    <row r="180" spans="1:13" x14ac:dyDescent="0.25">
      <c r="A180" s="1"/>
      <c r="B180" s="8" t="s">
        <v>192</v>
      </c>
      <c r="C180" s="8" t="s">
        <v>301</v>
      </c>
      <c r="D180" s="8" t="s">
        <v>343</v>
      </c>
      <c r="E180" s="10">
        <v>16571</v>
      </c>
      <c r="F180" s="12">
        <f t="shared" si="4"/>
        <v>1.6057990558238778E-3</v>
      </c>
      <c r="G180" s="21">
        <f>$F180*Totalt!$C$7*0.7</f>
        <v>5620296.695383572</v>
      </c>
      <c r="H180" s="21">
        <f>$F180*Totalt!$C$8*0.7</f>
        <v>2794411.516944712</v>
      </c>
      <c r="I180" s="21">
        <f>$F180*Totalt!$C$9*0.7</f>
        <v>16860890.086150717</v>
      </c>
      <c r="J180" s="21">
        <f>$F180*Totalt!$C$10*0.5</f>
        <v>4817397.1674716333</v>
      </c>
      <c r="K180" s="9">
        <f t="shared" si="5"/>
        <v>30092995.465950634</v>
      </c>
      <c r="L180" s="1"/>
      <c r="M180" s="1"/>
    </row>
    <row r="181" spans="1:13" x14ac:dyDescent="0.25">
      <c r="A181" s="1"/>
      <c r="B181" s="8" t="s">
        <v>193</v>
      </c>
      <c r="C181" s="8" t="s">
        <v>301</v>
      </c>
      <c r="D181" s="8" t="s">
        <v>343</v>
      </c>
      <c r="E181" s="10">
        <v>93774</v>
      </c>
      <c r="F181" s="12">
        <f t="shared" si="4"/>
        <v>9.087091947427935E-3</v>
      </c>
      <c r="G181" s="21">
        <f>$F181*Totalt!$C$7*0.7</f>
        <v>31804821.815997768</v>
      </c>
      <c r="H181" s="21">
        <f>$F181*Totalt!$C$8*0.7</f>
        <v>15813357.406914091</v>
      </c>
      <c r="I181" s="21">
        <f>$F181*Totalt!$C$9*0.7</f>
        <v>95414465.447993308</v>
      </c>
      <c r="J181" s="21">
        <f>$F181*Totalt!$C$10*0.5</f>
        <v>27261275.842283804</v>
      </c>
      <c r="K181" s="9">
        <f t="shared" si="5"/>
        <v>170293920.51318899</v>
      </c>
      <c r="L181" s="1"/>
      <c r="M181" s="1"/>
    </row>
    <row r="182" spans="1:13" x14ac:dyDescent="0.25">
      <c r="A182" s="1"/>
      <c r="B182" s="8" t="s">
        <v>194</v>
      </c>
      <c r="C182" s="8" t="s">
        <v>301</v>
      </c>
      <c r="D182" s="8" t="s">
        <v>343</v>
      </c>
      <c r="E182" s="10">
        <v>12068</v>
      </c>
      <c r="F182" s="12">
        <f t="shared" si="4"/>
        <v>1.1694395634350707E-3</v>
      </c>
      <c r="G182" s="21">
        <f>$F182*Totalt!$C$7*0.7</f>
        <v>4093038.4720227476</v>
      </c>
      <c r="H182" s="21">
        <f>$F182*Totalt!$C$8*0.7</f>
        <v>2035058.7282897101</v>
      </c>
      <c r="I182" s="21">
        <f>$F182*Totalt!$C$9*0.7</f>
        <v>12279115.416068241</v>
      </c>
      <c r="J182" s="21">
        <f>$F182*Totalt!$C$10*0.5</f>
        <v>3508318.690305212</v>
      </c>
      <c r="K182" s="9">
        <f t="shared" si="5"/>
        <v>21915531.30668591</v>
      </c>
      <c r="L182" s="1"/>
      <c r="M182" s="1"/>
    </row>
    <row r="183" spans="1:13" x14ac:dyDescent="0.25">
      <c r="A183" s="1"/>
      <c r="B183" s="8" t="s">
        <v>195</v>
      </c>
      <c r="C183" s="8" t="s">
        <v>301</v>
      </c>
      <c r="D183" s="8" t="s">
        <v>343</v>
      </c>
      <c r="E183" s="10">
        <v>24244</v>
      </c>
      <c r="F183" s="12">
        <f t="shared" si="4"/>
        <v>2.349344777586995E-3</v>
      </c>
      <c r="G183" s="21">
        <f>$F183*Totalt!$C$7*0.7</f>
        <v>8222706.7215544824</v>
      </c>
      <c r="H183" s="21">
        <f>$F183*Totalt!$C$8*0.7</f>
        <v>4088329.7819568883</v>
      </c>
      <c r="I183" s="21">
        <f>$F183*Totalt!$C$9*0.7</f>
        <v>24668120.164663445</v>
      </c>
      <c r="J183" s="21">
        <f>$F183*Totalt!$C$10*0.5</f>
        <v>7048034.332760985</v>
      </c>
      <c r="K183" s="9">
        <f t="shared" si="5"/>
        <v>44027191.0009358</v>
      </c>
      <c r="L183" s="1"/>
      <c r="M183" s="1"/>
    </row>
    <row r="184" spans="1:13" x14ac:dyDescent="0.25">
      <c r="A184" s="1"/>
      <c r="B184" s="8" t="s">
        <v>196</v>
      </c>
      <c r="C184" s="8" t="s">
        <v>301</v>
      </c>
      <c r="D184" s="8" t="s">
        <v>343</v>
      </c>
      <c r="E184" s="10">
        <v>3760</v>
      </c>
      <c r="F184" s="12">
        <f t="shared" si="4"/>
        <v>3.643596916237874E-4</v>
      </c>
      <c r="G184" s="21">
        <f>$F184*Totalt!$C$7*0.7</f>
        <v>1275258.9206832559</v>
      </c>
      <c r="H184" s="21">
        <f>$F184*Totalt!$C$8*0.7</f>
        <v>634058.73536371475</v>
      </c>
      <c r="I184" s="21">
        <f>$F184*Totalt!$C$9*0.7</f>
        <v>3825776.7620497672</v>
      </c>
      <c r="J184" s="21">
        <f>$F184*Totalt!$C$10*0.5</f>
        <v>1093079.0748713622</v>
      </c>
      <c r="K184" s="9">
        <f t="shared" si="5"/>
        <v>6828173.4929681001</v>
      </c>
      <c r="L184" s="1"/>
      <c r="M184" s="1"/>
    </row>
    <row r="185" spans="1:13" x14ac:dyDescent="0.25">
      <c r="A185" s="1"/>
      <c r="B185" s="8" t="s">
        <v>197</v>
      </c>
      <c r="C185" s="8" t="s">
        <v>301</v>
      </c>
      <c r="D185" s="8" t="s">
        <v>343</v>
      </c>
      <c r="E185" s="10">
        <v>4006</v>
      </c>
      <c r="F185" s="12">
        <f t="shared" si="4"/>
        <v>3.8819811825662029E-4</v>
      </c>
      <c r="G185" s="21">
        <f>$F185*Totalt!$C$7*0.7</f>
        <v>1358693.4138981709</v>
      </c>
      <c r="H185" s="21">
        <f>$F185*Totalt!$C$8*0.7</f>
        <v>675542.3653901706</v>
      </c>
      <c r="I185" s="21">
        <f>$F185*Totalt!$C$9*0.7</f>
        <v>4076080.2416945132</v>
      </c>
      <c r="J185" s="21">
        <f>$F185*Totalt!$C$10*0.5</f>
        <v>1164594.3547698609</v>
      </c>
      <c r="K185" s="9">
        <f t="shared" si="5"/>
        <v>7274910.3757527154</v>
      </c>
      <c r="L185" s="1"/>
      <c r="M185" s="1"/>
    </row>
    <row r="186" spans="1:13" x14ac:dyDescent="0.25">
      <c r="A186" s="1"/>
      <c r="B186" s="8" t="s">
        <v>198</v>
      </c>
      <c r="C186" s="8" t="s">
        <v>301</v>
      </c>
      <c r="D186" s="8" t="s">
        <v>343</v>
      </c>
      <c r="E186" s="10">
        <v>13285</v>
      </c>
      <c r="F186" s="12">
        <f t="shared" si="4"/>
        <v>1.2873719423462807E-3</v>
      </c>
      <c r="G186" s="21">
        <f>$F186*Totalt!$C$7*0.7</f>
        <v>4505801.7982119815</v>
      </c>
      <c r="H186" s="21">
        <f>$F186*Totalt!$C$8*0.7</f>
        <v>2240284.6540709971</v>
      </c>
      <c r="I186" s="21">
        <f>$F186*Totalt!$C$9*0.7</f>
        <v>13517405.394635947</v>
      </c>
      <c r="J186" s="21">
        <f>$F186*Totalt!$C$10*0.5</f>
        <v>3862115.8270388423</v>
      </c>
      <c r="K186" s="9">
        <f t="shared" si="5"/>
        <v>24125607.673957769</v>
      </c>
      <c r="L186" s="1"/>
      <c r="M186" s="1"/>
    </row>
    <row r="187" spans="1:13" x14ac:dyDescent="0.25">
      <c r="A187" s="1"/>
      <c r="B187" s="8" t="s">
        <v>199</v>
      </c>
      <c r="C187" s="8" t="s">
        <v>301</v>
      </c>
      <c r="D187" s="8" t="s">
        <v>343</v>
      </c>
      <c r="E187" s="10">
        <v>15435</v>
      </c>
      <c r="F187" s="12">
        <f t="shared" si="4"/>
        <v>1.4957159149503081E-3</v>
      </c>
      <c r="G187" s="21">
        <f>$F187*Totalt!$C$7*0.7</f>
        <v>5235005.702326078</v>
      </c>
      <c r="H187" s="21">
        <f>$F187*Totalt!$C$8*0.7</f>
        <v>2602844.8351965263</v>
      </c>
      <c r="I187" s="21">
        <f>$F187*Totalt!$C$9*0.7</f>
        <v>15705017.106978236</v>
      </c>
      <c r="J187" s="21">
        <f>$F187*Totalt!$C$10*0.5</f>
        <v>4487147.7448509242</v>
      </c>
      <c r="K187" s="9">
        <f t="shared" si="5"/>
        <v>28030015.389351763</v>
      </c>
      <c r="L187" s="1"/>
      <c r="M187" s="1"/>
    </row>
    <row r="188" spans="1:13" x14ac:dyDescent="0.25">
      <c r="A188" s="1"/>
      <c r="B188" s="8" t="s">
        <v>200</v>
      </c>
      <c r="C188" s="8" t="s">
        <v>301</v>
      </c>
      <c r="D188" s="8" t="s">
        <v>343</v>
      </c>
      <c r="E188" s="10">
        <v>11626</v>
      </c>
      <c r="F188" s="12">
        <f t="shared" si="4"/>
        <v>1.1266079188346149E-3</v>
      </c>
      <c r="G188" s="21">
        <f>$F188*Totalt!$C$7*0.7</f>
        <v>3943127.7159211519</v>
      </c>
      <c r="H188" s="21">
        <f>$F188*Totalt!$C$8*0.7</f>
        <v>1960523.1003559968</v>
      </c>
      <c r="I188" s="21">
        <f>$F188*Totalt!$C$9*0.7</f>
        <v>11829383.147763457</v>
      </c>
      <c r="J188" s="21">
        <f>$F188*Totalt!$C$10*0.5</f>
        <v>3379823.7565038446</v>
      </c>
      <c r="K188" s="9">
        <f t="shared" si="5"/>
        <v>21112857.72054445</v>
      </c>
      <c r="L188" s="1"/>
      <c r="M188" s="1"/>
    </row>
    <row r="189" spans="1:13" x14ac:dyDescent="0.25">
      <c r="A189" s="1"/>
      <c r="B189" s="8" t="s">
        <v>201</v>
      </c>
      <c r="C189" s="8" t="s">
        <v>301</v>
      </c>
      <c r="D189" s="8" t="s">
        <v>343</v>
      </c>
      <c r="E189" s="10">
        <v>10081</v>
      </c>
      <c r="F189" s="12">
        <f t="shared" si="4"/>
        <v>9.7689097107962774E-4</v>
      </c>
      <c r="G189" s="21">
        <f>$F189*Totalt!$C$7*0.7</f>
        <v>3419118.398778697</v>
      </c>
      <c r="H189" s="21">
        <f>$F189*Totalt!$C$8*0.7</f>
        <v>1699985.6678727681</v>
      </c>
      <c r="I189" s="21">
        <f>$F189*Totalt!$C$9*0.7</f>
        <v>10257355.196336091</v>
      </c>
      <c r="J189" s="21">
        <f>$F189*Totalt!$C$10*0.5</f>
        <v>2930672.913238883</v>
      </c>
      <c r="K189" s="9">
        <f t="shared" si="5"/>
        <v>18307132.176226437</v>
      </c>
      <c r="L189" s="1"/>
      <c r="M189" s="1"/>
    </row>
    <row r="190" spans="1:13" x14ac:dyDescent="0.25">
      <c r="A190" s="1"/>
      <c r="B190" s="8" t="s">
        <v>264</v>
      </c>
      <c r="C190" s="8" t="s">
        <v>307</v>
      </c>
      <c r="D190" s="8" t="s">
        <v>350</v>
      </c>
      <c r="E190" s="10">
        <v>2415</v>
      </c>
      <c r="F190" s="12">
        <f t="shared" si="4"/>
        <v>2.3402357852964003E-4</v>
      </c>
      <c r="G190" s="21">
        <f>$F190*Totalt!$C$7*0.7</f>
        <v>819082.52485374</v>
      </c>
      <c r="H190" s="21">
        <f>$F190*Totalt!$C$8*0.7</f>
        <v>407247.83135727956</v>
      </c>
      <c r="I190" s="21">
        <f>$F190*Totalt!$C$9*0.7</f>
        <v>2457247.5745612201</v>
      </c>
      <c r="J190" s="21">
        <f>$F190*Totalt!$C$10*0.5</f>
        <v>702070.73558892007</v>
      </c>
      <c r="K190" s="9">
        <f t="shared" si="5"/>
        <v>4385648.6663611596</v>
      </c>
      <c r="L190" s="1"/>
      <c r="M190" s="1"/>
    </row>
    <row r="191" spans="1:13" x14ac:dyDescent="0.25">
      <c r="A191" s="1"/>
      <c r="B191" s="8" t="s">
        <v>265</v>
      </c>
      <c r="C191" s="8" t="s">
        <v>307</v>
      </c>
      <c r="D191" s="8" t="s">
        <v>350</v>
      </c>
      <c r="E191" s="10">
        <v>2549</v>
      </c>
      <c r="F191" s="12">
        <f t="shared" si="4"/>
        <v>2.4700873775240268E-4</v>
      </c>
      <c r="G191" s="21">
        <f>$F191*Totalt!$C$7*0.7</f>
        <v>864530.58213340933</v>
      </c>
      <c r="H191" s="21">
        <f>$F191*Totalt!$C$8*0.7</f>
        <v>429844.60543673113</v>
      </c>
      <c r="I191" s="21">
        <f>$F191*Totalt!$C$9*0.7</f>
        <v>2593591.7464002282</v>
      </c>
      <c r="J191" s="21">
        <f>$F191*Totalt!$C$10*0.5</f>
        <v>741026.213257208</v>
      </c>
      <c r="K191" s="9">
        <f t="shared" si="5"/>
        <v>4628993.147227576</v>
      </c>
      <c r="L191" s="1"/>
      <c r="M191" s="1"/>
    </row>
    <row r="192" spans="1:13" x14ac:dyDescent="0.25">
      <c r="A192" s="1"/>
      <c r="B192" s="8" t="s">
        <v>266</v>
      </c>
      <c r="C192" s="8" t="s">
        <v>307</v>
      </c>
      <c r="D192" s="8" t="s">
        <v>350</v>
      </c>
      <c r="E192" s="10">
        <v>12260</v>
      </c>
      <c r="F192" s="12">
        <f t="shared" si="4"/>
        <v>1.1880451647094769E-3</v>
      </c>
      <c r="G192" s="21">
        <f>$F192*Totalt!$C$7*0.7</f>
        <v>4158158.0764831691</v>
      </c>
      <c r="H192" s="21">
        <f>$F192*Totalt!$C$8*0.7</f>
        <v>2067436.1956274316</v>
      </c>
      <c r="I192" s="21">
        <f>$F192*Totalt!$C$9*0.7</f>
        <v>12474474.229449507</v>
      </c>
      <c r="J192" s="21">
        <f>$F192*Totalt!$C$10*0.5</f>
        <v>3564135.4941284307</v>
      </c>
      <c r="K192" s="9">
        <f t="shared" si="5"/>
        <v>22264203.995688539</v>
      </c>
      <c r="L192" s="1"/>
      <c r="M192" s="1"/>
    </row>
    <row r="193" spans="1:13" x14ac:dyDescent="0.25">
      <c r="A193" s="1"/>
      <c r="B193" s="8" t="s">
        <v>267</v>
      </c>
      <c r="C193" s="8" t="s">
        <v>307</v>
      </c>
      <c r="D193" s="8" t="s">
        <v>350</v>
      </c>
      <c r="E193" s="10">
        <v>3078</v>
      </c>
      <c r="F193" s="12">
        <f t="shared" si="4"/>
        <v>2.982710454303238E-4</v>
      </c>
      <c r="G193" s="21">
        <f>$F193*Totalt!$C$7*0.7</f>
        <v>1043948.6590061332</v>
      </c>
      <c r="H193" s="21">
        <f>$F193*Totalt!$C$8*0.7</f>
        <v>519051.27325784945</v>
      </c>
      <c r="I193" s="21">
        <f>$F193*Totalt!$C$9*0.7</f>
        <v>3131845.9770183996</v>
      </c>
      <c r="J193" s="21">
        <f>$F193*Totalt!$C$10*0.5</f>
        <v>894813.13629097142</v>
      </c>
      <c r="K193" s="9">
        <f t="shared" si="5"/>
        <v>5589659.0455733538</v>
      </c>
      <c r="L193" s="1"/>
      <c r="M193" s="1"/>
    </row>
    <row r="194" spans="1:13" x14ac:dyDescent="0.25">
      <c r="A194" s="1"/>
      <c r="B194" s="8" t="s">
        <v>268</v>
      </c>
      <c r="C194" s="8" t="s">
        <v>307</v>
      </c>
      <c r="D194" s="8" t="s">
        <v>350</v>
      </c>
      <c r="E194" s="10">
        <v>7150</v>
      </c>
      <c r="F194" s="12">
        <f t="shared" si="4"/>
        <v>6.9286483912502116E-4</v>
      </c>
      <c r="G194" s="21">
        <f>$F194*Totalt!$C$7*0.7</f>
        <v>2425026.9369375738</v>
      </c>
      <c r="H194" s="21">
        <f>$F194*Totalt!$C$8*0.7</f>
        <v>1205723.3930453616</v>
      </c>
      <c r="I194" s="21">
        <f>$F194*Totalt!$C$9*0.7</f>
        <v>7275080.810812722</v>
      </c>
      <c r="J194" s="21">
        <f>$F194*Totalt!$C$10*0.5</f>
        <v>2078594.5173750634</v>
      </c>
      <c r="K194" s="9">
        <f t="shared" si="5"/>
        <v>12984425.658170721</v>
      </c>
      <c r="L194" s="1"/>
      <c r="M194" s="1"/>
    </row>
    <row r="195" spans="1:13" x14ac:dyDescent="0.25">
      <c r="A195" s="1"/>
      <c r="B195" s="8" t="s">
        <v>269</v>
      </c>
      <c r="C195" s="8" t="s">
        <v>307</v>
      </c>
      <c r="D195" s="8" t="s">
        <v>350</v>
      </c>
      <c r="E195" s="10">
        <v>3995</v>
      </c>
      <c r="F195" s="12">
        <f t="shared" si="4"/>
        <v>3.8713217235027407E-4</v>
      </c>
      <c r="G195" s="21">
        <f>$F195*Totalt!$C$7*0.7</f>
        <v>1354962.6032259592</v>
      </c>
      <c r="H195" s="21">
        <f>$F195*Totalt!$C$8*0.7</f>
        <v>673687.4063239469</v>
      </c>
      <c r="I195" s="21">
        <f>$F195*Totalt!$C$9*0.7</f>
        <v>4064887.8096778775</v>
      </c>
      <c r="J195" s="21">
        <f>$F195*Totalt!$C$10*0.5</f>
        <v>1161396.5170508223</v>
      </c>
      <c r="K195" s="9">
        <f t="shared" si="5"/>
        <v>7254934.3362786053</v>
      </c>
      <c r="L195" s="1"/>
      <c r="M195" s="1"/>
    </row>
    <row r="196" spans="1:13" x14ac:dyDescent="0.25">
      <c r="A196" s="1"/>
      <c r="B196" s="8" t="s">
        <v>270</v>
      </c>
      <c r="C196" s="8" t="s">
        <v>307</v>
      </c>
      <c r="D196" s="8" t="s">
        <v>350</v>
      </c>
      <c r="E196" s="10">
        <v>6754</v>
      </c>
      <c r="F196" s="12">
        <f t="shared" si="4"/>
        <v>6.544907864965585E-4</v>
      </c>
      <c r="G196" s="21">
        <f>$F196*Totalt!$C$7*0.7</f>
        <v>2290717.7527379547</v>
      </c>
      <c r="H196" s="21">
        <f>$F196*Totalt!$C$8*0.7</f>
        <v>1138944.8666613109</v>
      </c>
      <c r="I196" s="21">
        <f>$F196*Totalt!$C$9*0.7</f>
        <v>6872153.2582138646</v>
      </c>
      <c r="J196" s="21">
        <f>$F196*Totalt!$C$10*0.5</f>
        <v>1963472.3594896756</v>
      </c>
      <c r="K196" s="9">
        <f t="shared" si="5"/>
        <v>12265288.237102807</v>
      </c>
      <c r="L196" s="1"/>
      <c r="M196" s="1"/>
    </row>
    <row r="197" spans="1:13" x14ac:dyDescent="0.25">
      <c r="A197" s="1"/>
      <c r="B197" s="8" t="s">
        <v>271</v>
      </c>
      <c r="C197" s="8" t="s">
        <v>307</v>
      </c>
      <c r="D197" s="8" t="s">
        <v>350</v>
      </c>
      <c r="E197" s="10">
        <v>72563</v>
      </c>
      <c r="F197" s="12">
        <f t="shared" si="4"/>
        <v>7.0316575274725754E-3</v>
      </c>
      <c r="G197" s="21">
        <f>$F197*Totalt!$C$7*0.7</f>
        <v>24610801.346154012</v>
      </c>
      <c r="H197" s="21">
        <f>$F197*Totalt!$C$8*0.7</f>
        <v>12236490.429307774</v>
      </c>
      <c r="I197" s="21">
        <f>$F197*Totalt!$C$9*0.7</f>
        <v>73832404.038462043</v>
      </c>
      <c r="J197" s="21">
        <f>$F197*Totalt!$C$10*0.5</f>
        <v>21094972.582417727</v>
      </c>
      <c r="K197" s="9">
        <f t="shared" si="5"/>
        <v>131774668.39634156</v>
      </c>
      <c r="L197" s="1"/>
      <c r="M197" s="1"/>
    </row>
    <row r="198" spans="1:13" x14ac:dyDescent="0.25">
      <c r="A198" s="1"/>
      <c r="B198" s="8" t="s">
        <v>272</v>
      </c>
      <c r="C198" s="8" t="s">
        <v>307</v>
      </c>
      <c r="D198" s="8" t="s">
        <v>350</v>
      </c>
      <c r="E198" s="10">
        <v>2495</v>
      </c>
      <c r="F198" s="12">
        <f t="shared" ref="F198:F261" si="6">E198/SUM($E$6:$E$295)</f>
        <v>2.4177591239397595E-4</v>
      </c>
      <c r="G198" s="21">
        <f>$F198*Totalt!$C$7*0.7</f>
        <v>846215.69337891578</v>
      </c>
      <c r="H198" s="21">
        <f>$F198*Totalt!$C$8*0.7</f>
        <v>420738.44274799695</v>
      </c>
      <c r="I198" s="21">
        <f>$F198*Totalt!$C$9*0.7</f>
        <v>2538647.0801367471</v>
      </c>
      <c r="J198" s="21">
        <f>$F198*Totalt!$C$10*0.5</f>
        <v>725327.73718192789</v>
      </c>
      <c r="K198" s="9">
        <f t="shared" ref="K198:K261" si="7">SUM(G198:J198)</f>
        <v>4530928.9534455873</v>
      </c>
      <c r="L198" s="1"/>
      <c r="M198" s="1"/>
    </row>
    <row r="199" spans="1:13" x14ac:dyDescent="0.25">
      <c r="A199" s="1"/>
      <c r="B199" s="8" t="s">
        <v>273</v>
      </c>
      <c r="C199" s="8" t="s">
        <v>307</v>
      </c>
      <c r="D199" s="8" t="s">
        <v>350</v>
      </c>
      <c r="E199" s="10">
        <v>5863</v>
      </c>
      <c r="F199" s="12">
        <f t="shared" si="6"/>
        <v>5.6814916808251741E-4</v>
      </c>
      <c r="G199" s="21">
        <f>$F199*Totalt!$C$7*0.7</f>
        <v>1988522.0882888108</v>
      </c>
      <c r="H199" s="21">
        <f>$F199*Totalt!$C$8*0.7</f>
        <v>988693.1822971967</v>
      </c>
      <c r="I199" s="21">
        <f>$F199*Totalt!$C$9*0.7</f>
        <v>5965566.2648664322</v>
      </c>
      <c r="J199" s="21">
        <f>$F199*Totalt!$C$10*0.5</f>
        <v>1704447.5042475522</v>
      </c>
      <c r="K199" s="9">
        <f t="shared" si="7"/>
        <v>10647229.039699992</v>
      </c>
      <c r="L199" s="1"/>
      <c r="M199" s="1"/>
    </row>
    <row r="200" spans="1:13" x14ac:dyDescent="0.25">
      <c r="A200" s="1"/>
      <c r="B200" s="8" t="s">
        <v>274</v>
      </c>
      <c r="C200" s="8" t="s">
        <v>307</v>
      </c>
      <c r="D200" s="8" t="s">
        <v>350</v>
      </c>
      <c r="E200" s="10">
        <v>128807</v>
      </c>
      <c r="F200" s="12">
        <f t="shared" si="6"/>
        <v>1.2481935850793931E-2</v>
      </c>
      <c r="G200" s="21">
        <f>$F200*Totalt!$C$7*0.7</f>
        <v>43686775.477778755</v>
      </c>
      <c r="H200" s="21">
        <f>$F200*Totalt!$C$8*0.7</f>
        <v>21721064.767551597</v>
      </c>
      <c r="I200" s="21">
        <f>$F200*Totalt!$C$9*0.7</f>
        <v>131060326.43333627</v>
      </c>
      <c r="J200" s="21">
        <f>$F200*Totalt!$C$10*0.5</f>
        <v>37445807.552381791</v>
      </c>
      <c r="K200" s="9">
        <f t="shared" si="7"/>
        <v>233913974.23104841</v>
      </c>
      <c r="L200" s="1"/>
      <c r="M200" s="1"/>
    </row>
    <row r="201" spans="1:13" x14ac:dyDescent="0.25">
      <c r="A201" s="1"/>
      <c r="B201" s="8" t="s">
        <v>275</v>
      </c>
      <c r="C201" s="8" t="s">
        <v>307</v>
      </c>
      <c r="D201" s="8" t="s">
        <v>350</v>
      </c>
      <c r="E201" s="10">
        <v>6670</v>
      </c>
      <c r="F201" s="12">
        <f t="shared" si="6"/>
        <v>6.463508359390058E-4</v>
      </c>
      <c r="G201" s="21">
        <f>$F201*Totalt!$C$7*0.7</f>
        <v>2262227.9257865199</v>
      </c>
      <c r="H201" s="21">
        <f>$F201*Totalt!$C$8*0.7</f>
        <v>1124779.7247010577</v>
      </c>
      <c r="I201" s="21">
        <f>$F201*Totalt!$C$9*0.7</f>
        <v>6786683.7773595601</v>
      </c>
      <c r="J201" s="21">
        <f>$F201*Totalt!$C$10*0.5</f>
        <v>1939052.5078170174</v>
      </c>
      <c r="K201" s="9">
        <f t="shared" si="7"/>
        <v>12112743.935664155</v>
      </c>
      <c r="L201" s="1"/>
      <c r="M201" s="1"/>
    </row>
    <row r="202" spans="1:13" x14ac:dyDescent="0.25">
      <c r="A202" s="1"/>
      <c r="B202" s="8" t="s">
        <v>276</v>
      </c>
      <c r="C202" s="8" t="s">
        <v>307</v>
      </c>
      <c r="D202" s="8" t="s">
        <v>350</v>
      </c>
      <c r="E202" s="10">
        <v>5416</v>
      </c>
      <c r="F202" s="12">
        <f t="shared" si="6"/>
        <v>5.2483300261554054E-4</v>
      </c>
      <c r="G202" s="21">
        <f>$F202*Totalt!$C$7*0.7</f>
        <v>1836915.5091543919</v>
      </c>
      <c r="H202" s="21">
        <f>$F202*Totalt!$C$8*0.7</f>
        <v>913314.3911515635</v>
      </c>
      <c r="I202" s="21">
        <f>$F202*Totalt!$C$9*0.7</f>
        <v>5510746.5274631754</v>
      </c>
      <c r="J202" s="21">
        <f>$F202*Totalt!$C$10*0.5</f>
        <v>1574499.0078466216</v>
      </c>
      <c r="K202" s="9">
        <f t="shared" si="7"/>
        <v>9835475.4356157519</v>
      </c>
      <c r="L202" s="1"/>
      <c r="M202" s="1"/>
    </row>
    <row r="203" spans="1:13" x14ac:dyDescent="0.25">
      <c r="A203" s="1"/>
      <c r="B203" s="8" t="s">
        <v>277</v>
      </c>
      <c r="C203" s="8" t="s">
        <v>307</v>
      </c>
      <c r="D203" s="8" t="s">
        <v>350</v>
      </c>
      <c r="E203" s="10">
        <v>8819</v>
      </c>
      <c r="F203" s="12">
        <f t="shared" si="6"/>
        <v>8.5459790436972897E-4</v>
      </c>
      <c r="G203" s="21">
        <f>$F203*Totalt!$C$7*0.7</f>
        <v>2991092.6652940512</v>
      </c>
      <c r="H203" s="21">
        <f>$F203*Totalt!$C$8*0.7</f>
        <v>1487171.2731842024</v>
      </c>
      <c r="I203" s="21">
        <f>$F203*Totalt!$C$9*0.7</f>
        <v>8973277.9958821535</v>
      </c>
      <c r="J203" s="21">
        <f>$F203*Totalt!$C$10*0.5</f>
        <v>2563793.7131091869</v>
      </c>
      <c r="K203" s="9">
        <f t="shared" si="7"/>
        <v>16015335.647469595</v>
      </c>
      <c r="L203" s="1"/>
      <c r="M203" s="1"/>
    </row>
    <row r="204" spans="1:13" x14ac:dyDescent="0.25">
      <c r="A204" s="1"/>
      <c r="B204" s="8" t="s">
        <v>278</v>
      </c>
      <c r="C204" s="8" t="s">
        <v>307</v>
      </c>
      <c r="D204" s="8" t="s">
        <v>350</v>
      </c>
      <c r="E204" s="10">
        <v>2787</v>
      </c>
      <c r="F204" s="12">
        <f t="shared" si="6"/>
        <v>2.7007193099880196E-4</v>
      </c>
      <c r="G204" s="21">
        <f>$F204*Totalt!$C$7*0.7</f>
        <v>945251.75849580672</v>
      </c>
      <c r="H204" s="21">
        <f>$F204*Totalt!$C$8*0.7</f>
        <v>469979.1743241151</v>
      </c>
      <c r="I204" s="21">
        <f>$F204*Totalt!$C$9*0.7</f>
        <v>2835755.2754874206</v>
      </c>
      <c r="J204" s="21">
        <f>$F204*Totalt!$C$10*0.5</f>
        <v>810215.79299640586</v>
      </c>
      <c r="K204" s="9">
        <f t="shared" si="7"/>
        <v>5061202.0013037482</v>
      </c>
      <c r="L204" s="1"/>
      <c r="M204" s="1"/>
    </row>
    <row r="205" spans="1:13" x14ac:dyDescent="0.25">
      <c r="A205" s="1"/>
      <c r="B205" s="8" t="s">
        <v>249</v>
      </c>
      <c r="C205" s="8" t="s">
        <v>305</v>
      </c>
      <c r="D205" s="8" t="s">
        <v>348</v>
      </c>
      <c r="E205" s="10">
        <v>25165</v>
      </c>
      <c r="F205" s="12">
        <f t="shared" si="6"/>
        <v>2.4385935212001622E-3</v>
      </c>
      <c r="G205" s="21">
        <f>$F205*Totalt!$C$7*0.7</f>
        <v>8535077.3242005669</v>
      </c>
      <c r="H205" s="21">
        <f>$F205*Totalt!$C$8*0.7</f>
        <v>4243640.4455925217</v>
      </c>
      <c r="I205" s="21">
        <f>$F205*Totalt!$C$9*0.7</f>
        <v>25605231.972601701</v>
      </c>
      <c r="J205" s="21">
        <f>$F205*Totalt!$C$10*0.5</f>
        <v>7315780.5636004871</v>
      </c>
      <c r="K205" s="9">
        <f t="shared" si="7"/>
        <v>45699730.305995278</v>
      </c>
      <c r="L205" s="1"/>
      <c r="M205" s="1"/>
    </row>
    <row r="206" spans="1:13" x14ac:dyDescent="0.25">
      <c r="A206" s="1"/>
      <c r="B206" s="8" t="s">
        <v>250</v>
      </c>
      <c r="C206" s="8" t="s">
        <v>305</v>
      </c>
      <c r="D206" s="8" t="s">
        <v>348</v>
      </c>
      <c r="E206" s="10">
        <v>18317</v>
      </c>
      <c r="F206" s="12">
        <f t="shared" si="6"/>
        <v>1.7749937424130088E-3</v>
      </c>
      <c r="G206" s="21">
        <f>$F206*Totalt!$C$7*0.7</f>
        <v>6212478.098445531</v>
      </c>
      <c r="H206" s="21">
        <f>$F206*Totalt!$C$8*0.7</f>
        <v>3088844.1105471179</v>
      </c>
      <c r="I206" s="21">
        <f>$F206*Totalt!$C$9*0.7</f>
        <v>18637434.295336589</v>
      </c>
      <c r="J206" s="21">
        <f>$F206*Totalt!$C$10*0.5</f>
        <v>5324981.2272390267</v>
      </c>
      <c r="K206" s="9">
        <f t="shared" si="7"/>
        <v>33263737.731568266</v>
      </c>
      <c r="L206" s="1"/>
      <c r="M206" s="1"/>
    </row>
    <row r="207" spans="1:13" x14ac:dyDescent="0.25">
      <c r="A207" s="1"/>
      <c r="B207" s="8" t="s">
        <v>251</v>
      </c>
      <c r="C207" s="8" t="s">
        <v>305</v>
      </c>
      <c r="D207" s="8" t="s">
        <v>348</v>
      </c>
      <c r="E207" s="10">
        <v>19207</v>
      </c>
      <c r="F207" s="12">
        <f t="shared" si="6"/>
        <v>1.8612384566537457E-3</v>
      </c>
      <c r="G207" s="21">
        <f>$F207*Totalt!$C$7*0.7</f>
        <v>6514334.5982881105</v>
      </c>
      <c r="H207" s="21">
        <f>$F207*Totalt!$C$8*0.7</f>
        <v>3238927.1622688482</v>
      </c>
      <c r="I207" s="21">
        <f>$F207*Totalt!$C$9*0.7</f>
        <v>19543003.79486433</v>
      </c>
      <c r="J207" s="21">
        <f>$F207*Totalt!$C$10*0.5</f>
        <v>5583715.3699612375</v>
      </c>
      <c r="K207" s="9">
        <f t="shared" si="7"/>
        <v>34879980.925382525</v>
      </c>
      <c r="L207" s="1"/>
      <c r="M207" s="1"/>
    </row>
    <row r="208" spans="1:13" x14ac:dyDescent="0.25">
      <c r="A208" s="1"/>
      <c r="B208" s="8" t="s">
        <v>252</v>
      </c>
      <c r="C208" s="8" t="s">
        <v>305</v>
      </c>
      <c r="D208" s="8" t="s">
        <v>348</v>
      </c>
      <c r="E208" s="10">
        <v>99391</v>
      </c>
      <c r="F208" s="12">
        <f t="shared" si="6"/>
        <v>9.6314026888776206E-3</v>
      </c>
      <c r="G208" s="21">
        <f>$F208*Totalt!$C$7*0.7</f>
        <v>33709909.411071673</v>
      </c>
      <c r="H208" s="21">
        <f>$F208*Totalt!$C$8*0.7</f>
        <v>16760566.959184835</v>
      </c>
      <c r="I208" s="21">
        <f>$F208*Totalt!$C$9*0.7</f>
        <v>101129728.233215</v>
      </c>
      <c r="J208" s="21">
        <f>$F208*Totalt!$C$10*0.5</f>
        <v>28894208.066632863</v>
      </c>
      <c r="K208" s="9">
        <f t="shared" si="7"/>
        <v>180494412.67010438</v>
      </c>
      <c r="L208" s="1"/>
      <c r="M208" s="1"/>
    </row>
    <row r="209" spans="1:13" x14ac:dyDescent="0.25">
      <c r="A209" s="1"/>
      <c r="B209" s="8" t="s">
        <v>253</v>
      </c>
      <c r="C209" s="8" t="s">
        <v>305</v>
      </c>
      <c r="D209" s="8" t="s">
        <v>348</v>
      </c>
      <c r="E209" s="10">
        <v>17958</v>
      </c>
      <c r="F209" s="12">
        <f t="shared" si="6"/>
        <v>1.7402051441968015E-3</v>
      </c>
      <c r="G209" s="21">
        <f>$F209*Totalt!$C$7*0.7</f>
        <v>6090718.004688805</v>
      </c>
      <c r="H209" s="21">
        <f>$F209*Totalt!$C$8*0.7</f>
        <v>3028304.9919312741</v>
      </c>
      <c r="I209" s="21">
        <f>$F209*Totalt!$C$9*0.7</f>
        <v>18272154.014066417</v>
      </c>
      <c r="J209" s="21">
        <f>$F209*Totalt!$C$10*0.5</f>
        <v>5220615.4325904045</v>
      </c>
      <c r="K209" s="9">
        <f t="shared" si="7"/>
        <v>32611792.443276897</v>
      </c>
      <c r="L209" s="1"/>
      <c r="M209" s="1"/>
    </row>
    <row r="210" spans="1:13" x14ac:dyDescent="0.25">
      <c r="A210" s="1"/>
      <c r="B210" s="8" t="s">
        <v>254</v>
      </c>
      <c r="C210" s="8" t="s">
        <v>305</v>
      </c>
      <c r="D210" s="8" t="s">
        <v>348</v>
      </c>
      <c r="E210" s="10">
        <v>9336</v>
      </c>
      <c r="F210" s="12">
        <f t="shared" si="6"/>
        <v>9.0469736196799972E-4</v>
      </c>
      <c r="G210" s="21">
        <f>$F210*Totalt!$C$7*0.7</f>
        <v>3166440.7668879987</v>
      </c>
      <c r="H210" s="21">
        <f>$F210*Totalt!$C$8*0.7</f>
        <v>1574354.349296713</v>
      </c>
      <c r="I210" s="21">
        <f>$F210*Totalt!$C$9*0.7</f>
        <v>9499322.3006639965</v>
      </c>
      <c r="J210" s="21">
        <f>$F210*Totalt!$C$10*0.5</f>
        <v>2714092.0859039994</v>
      </c>
      <c r="K210" s="9">
        <f t="shared" si="7"/>
        <v>16954209.502752706</v>
      </c>
      <c r="L210" s="1"/>
      <c r="M210" s="1"/>
    </row>
    <row r="211" spans="1:13" x14ac:dyDescent="0.25">
      <c r="A211" s="1"/>
      <c r="B211" s="8" t="s">
        <v>255</v>
      </c>
      <c r="C211" s="8" t="s">
        <v>305</v>
      </c>
      <c r="D211" s="8" t="s">
        <v>348</v>
      </c>
      <c r="E211" s="10">
        <v>56006</v>
      </c>
      <c r="F211" s="12">
        <f t="shared" si="6"/>
        <v>5.427215130074956E-3</v>
      </c>
      <c r="G211" s="21">
        <f>$F211*Totalt!$C$7*0.7</f>
        <v>18995252.955262344</v>
      </c>
      <c r="H211" s="21">
        <f>$F211*Totalt!$C$8*0.7</f>
        <v>9444439.769356437</v>
      </c>
      <c r="I211" s="21">
        <f>$F211*Totalt!$C$9*0.7</f>
        <v>56985758.865787037</v>
      </c>
      <c r="J211" s="21">
        <f>$F211*Totalt!$C$10*0.5</f>
        <v>16281645.390224868</v>
      </c>
      <c r="K211" s="9">
        <f t="shared" si="7"/>
        <v>101707096.9806307</v>
      </c>
      <c r="L211" s="1"/>
      <c r="M211" s="1"/>
    </row>
    <row r="212" spans="1:13" x14ac:dyDescent="0.25">
      <c r="A212" s="1"/>
      <c r="B212" s="8" t="s">
        <v>214</v>
      </c>
      <c r="C212" s="8" t="s">
        <v>302</v>
      </c>
      <c r="D212" s="8" t="s">
        <v>345</v>
      </c>
      <c r="E212" s="10">
        <v>14115</v>
      </c>
      <c r="F212" s="12">
        <f t="shared" si="6"/>
        <v>1.3678024061887656E-3</v>
      </c>
      <c r="G212" s="21">
        <f>$F212*Totalt!$C$7*0.7</f>
        <v>4787308.4216606794</v>
      </c>
      <c r="H212" s="21">
        <f>$F212*Totalt!$C$8*0.7</f>
        <v>2380249.7472496894</v>
      </c>
      <c r="I212" s="21">
        <f>$F212*Totalt!$C$9*0.7</f>
        <v>14361925.264982039</v>
      </c>
      <c r="J212" s="21">
        <f>$F212*Totalt!$C$10*0.5</f>
        <v>4103407.2185662966</v>
      </c>
      <c r="K212" s="9">
        <f t="shared" si="7"/>
        <v>25632890.652458705</v>
      </c>
      <c r="L212" s="1"/>
      <c r="M212" s="1"/>
    </row>
    <row r="213" spans="1:13" x14ac:dyDescent="0.25">
      <c r="A213" s="1"/>
      <c r="B213" s="8" t="s">
        <v>215</v>
      </c>
      <c r="C213" s="8" t="s">
        <v>302</v>
      </c>
      <c r="D213" s="8" t="s">
        <v>345</v>
      </c>
      <c r="E213" s="10">
        <v>13386</v>
      </c>
      <c r="F213" s="12">
        <f t="shared" si="6"/>
        <v>1.2971592638500048E-3</v>
      </c>
      <c r="G213" s="21">
        <f>$F213*Totalt!$C$7*0.7</f>
        <v>4540057.4234750168</v>
      </c>
      <c r="H213" s="21">
        <f>$F213*Totalt!$C$8*0.7</f>
        <v>2257316.550951778</v>
      </c>
      <c r="I213" s="21">
        <f>$F213*Totalt!$C$9*0.7</f>
        <v>13620172.27042505</v>
      </c>
      <c r="J213" s="21">
        <f>$F213*Totalt!$C$10*0.5</f>
        <v>3891477.7915500142</v>
      </c>
      <c r="K213" s="9">
        <f t="shared" si="7"/>
        <v>24309024.036401857</v>
      </c>
      <c r="L213" s="1"/>
      <c r="M213" s="1"/>
    </row>
    <row r="214" spans="1:13" x14ac:dyDescent="0.25">
      <c r="A214" s="1"/>
      <c r="B214" s="8" t="s">
        <v>216</v>
      </c>
      <c r="C214" s="8" t="s">
        <v>302</v>
      </c>
      <c r="D214" s="8" t="s">
        <v>345</v>
      </c>
      <c r="E214" s="10">
        <v>16301</v>
      </c>
      <c r="F214" s="12">
        <f t="shared" si="6"/>
        <v>1.5796349290317442E-3</v>
      </c>
      <c r="G214" s="21">
        <f>$F214*Totalt!$C$7*0.7</f>
        <v>5528722.2516111042</v>
      </c>
      <c r="H214" s="21">
        <f>$F214*Totalt!$C$8*0.7</f>
        <v>2748880.703501041</v>
      </c>
      <c r="I214" s="21">
        <f>$F214*Totalt!$C$9*0.7</f>
        <v>16586166.754833315</v>
      </c>
      <c r="J214" s="21">
        <f>$F214*Totalt!$C$10*0.5</f>
        <v>4738904.7870952329</v>
      </c>
      <c r="K214" s="9">
        <f t="shared" si="7"/>
        <v>29602674.497040693</v>
      </c>
      <c r="L214" s="1"/>
      <c r="M214" s="1"/>
    </row>
    <row r="215" spans="1:13" x14ac:dyDescent="0.25">
      <c r="A215" s="1"/>
      <c r="B215" s="8" t="s">
        <v>217</v>
      </c>
      <c r="C215" s="8" t="s">
        <v>302</v>
      </c>
      <c r="D215" s="8" t="s">
        <v>345</v>
      </c>
      <c r="E215" s="10">
        <v>8637</v>
      </c>
      <c r="F215" s="12">
        <f t="shared" si="6"/>
        <v>8.3696134482836475E-4</v>
      </c>
      <c r="G215" s="21">
        <f>$F215*Totalt!$C$7*0.7</f>
        <v>2929364.7068992765</v>
      </c>
      <c r="H215" s="21">
        <f>$F215*Totalt!$C$8*0.7</f>
        <v>1456480.1322703203</v>
      </c>
      <c r="I215" s="21">
        <f>$F215*Totalt!$C$9*0.7</f>
        <v>8788094.1206978299</v>
      </c>
      <c r="J215" s="21">
        <f>$F215*Totalt!$C$10*0.5</f>
        <v>2510884.0344850942</v>
      </c>
      <c r="K215" s="9">
        <f t="shared" si="7"/>
        <v>15684822.994352521</v>
      </c>
      <c r="L215" s="1"/>
      <c r="M215" s="1"/>
    </row>
    <row r="216" spans="1:13" x14ac:dyDescent="0.25">
      <c r="A216" s="1"/>
      <c r="B216" s="8" t="s">
        <v>218</v>
      </c>
      <c r="C216" s="8" t="s">
        <v>302</v>
      </c>
      <c r="D216" s="8" t="s">
        <v>345</v>
      </c>
      <c r="E216" s="10">
        <v>26226</v>
      </c>
      <c r="F216" s="12">
        <f t="shared" si="6"/>
        <v>2.541408849075917E-3</v>
      </c>
      <c r="G216" s="21">
        <f>$F216*Totalt!$C$7*0.7</f>
        <v>8894930.97176571</v>
      </c>
      <c r="H216" s="21">
        <f>$F216*Totalt!$C$8*0.7</f>
        <v>4422559.67916191</v>
      </c>
      <c r="I216" s="21">
        <f>$F216*Totalt!$C$9*0.7</f>
        <v>26684792.915297125</v>
      </c>
      <c r="J216" s="21">
        <f>$F216*Totalt!$C$10*0.5</f>
        <v>7624226.5472277505</v>
      </c>
      <c r="K216" s="9">
        <f t="shared" si="7"/>
        <v>47626510.113452494</v>
      </c>
      <c r="L216" s="1"/>
      <c r="M216" s="1"/>
    </row>
    <row r="217" spans="1:13" x14ac:dyDescent="0.25">
      <c r="A217" s="1"/>
      <c r="B217" s="8" t="s">
        <v>219</v>
      </c>
      <c r="C217" s="8" t="s">
        <v>302</v>
      </c>
      <c r="D217" s="8" t="s">
        <v>345</v>
      </c>
      <c r="E217" s="10">
        <v>5717</v>
      </c>
      <c r="F217" s="12">
        <f t="shared" si="6"/>
        <v>5.5400115878010434E-4</v>
      </c>
      <c r="G217" s="21">
        <f>$F217*Totalt!$C$7*0.7</f>
        <v>1939004.055730365</v>
      </c>
      <c r="H217" s="21">
        <f>$F217*Totalt!$C$8*0.7</f>
        <v>964072.8165091374</v>
      </c>
      <c r="I217" s="21">
        <f>$F217*Totalt!$C$9*0.7</f>
        <v>5817012.1671910957</v>
      </c>
      <c r="J217" s="21">
        <f>$F217*Totalt!$C$10*0.5</f>
        <v>1662003.476340313</v>
      </c>
      <c r="K217" s="9">
        <f t="shared" si="7"/>
        <v>10382092.51577091</v>
      </c>
      <c r="L217" s="1"/>
      <c r="M217" s="1"/>
    </row>
    <row r="218" spans="1:13" x14ac:dyDescent="0.25">
      <c r="A218" s="1"/>
      <c r="B218" s="8" t="s">
        <v>220</v>
      </c>
      <c r="C218" s="8" t="s">
        <v>302</v>
      </c>
      <c r="D218" s="8" t="s">
        <v>345</v>
      </c>
      <c r="E218" s="10">
        <v>22881</v>
      </c>
      <c r="F218" s="12">
        <f t="shared" si="6"/>
        <v>2.2172643893733721E-3</v>
      </c>
      <c r="G218" s="21">
        <f>$F218*Totalt!$C$7*0.7</f>
        <v>7760425.3628068017</v>
      </c>
      <c r="H218" s="21">
        <f>$F218*Totalt!$C$8*0.7</f>
        <v>3858483.4903875422</v>
      </c>
      <c r="I218" s="21">
        <f>$F218*Totalt!$C$9*0.7</f>
        <v>23281276.088420406</v>
      </c>
      <c r="J218" s="21">
        <f>$F218*Totalt!$C$10*0.5</f>
        <v>6651793.168120116</v>
      </c>
      <c r="K218" s="9">
        <f t="shared" si="7"/>
        <v>41551978.109734863</v>
      </c>
      <c r="L218" s="1"/>
      <c r="M218" s="1"/>
    </row>
    <row r="219" spans="1:13" x14ac:dyDescent="0.25">
      <c r="A219" s="1"/>
      <c r="B219" s="8" t="s">
        <v>221</v>
      </c>
      <c r="C219" s="8" t="s">
        <v>302</v>
      </c>
      <c r="D219" s="8" t="s">
        <v>345</v>
      </c>
      <c r="E219" s="10">
        <v>4371</v>
      </c>
      <c r="F219" s="12">
        <f t="shared" si="6"/>
        <v>4.2356814151265281E-4</v>
      </c>
      <c r="G219" s="21">
        <f>$F219*Totalt!$C$7*0.7</f>
        <v>1482488.495294285</v>
      </c>
      <c r="H219" s="21">
        <f>$F219*Totalt!$C$8*0.7</f>
        <v>737093.27986031841</v>
      </c>
      <c r="I219" s="21">
        <f>$F219*Totalt!$C$9*0.7</f>
        <v>4447465.4858828541</v>
      </c>
      <c r="J219" s="21">
        <f>$F219*Totalt!$C$10*0.5</f>
        <v>1270704.4245379583</v>
      </c>
      <c r="K219" s="9">
        <f t="shared" si="7"/>
        <v>7937751.6855754163</v>
      </c>
      <c r="L219" s="1"/>
      <c r="M219" s="1"/>
    </row>
    <row r="220" spans="1:13" x14ac:dyDescent="0.25">
      <c r="A220" s="1"/>
      <c r="B220" s="8" t="s">
        <v>222</v>
      </c>
      <c r="C220" s="8" t="s">
        <v>302</v>
      </c>
      <c r="D220" s="8" t="s">
        <v>345</v>
      </c>
      <c r="E220" s="10">
        <v>10065</v>
      </c>
      <c r="F220" s="12">
        <f t="shared" si="6"/>
        <v>9.7534050430676063E-4</v>
      </c>
      <c r="G220" s="21">
        <f>$F220*Totalt!$C$7*0.7</f>
        <v>3413691.7650736622</v>
      </c>
      <c r="H220" s="21">
        <f>$F220*Totalt!$C$8*0.7</f>
        <v>1697287.5455946247</v>
      </c>
      <c r="I220" s="21">
        <f>$F220*Totalt!$C$9*0.7</f>
        <v>10241075.295220986</v>
      </c>
      <c r="J220" s="21">
        <f>$F220*Totalt!$C$10*0.5</f>
        <v>2926021.5129202818</v>
      </c>
      <c r="K220" s="9">
        <f t="shared" si="7"/>
        <v>18278076.118809555</v>
      </c>
      <c r="L220" s="1"/>
      <c r="M220" s="1"/>
    </row>
    <row r="221" spans="1:13" x14ac:dyDescent="0.25">
      <c r="A221" s="1"/>
      <c r="B221" s="8" t="s">
        <v>223</v>
      </c>
      <c r="C221" s="8" t="s">
        <v>302</v>
      </c>
      <c r="D221" s="8" t="s">
        <v>345</v>
      </c>
      <c r="E221" s="10">
        <v>153935</v>
      </c>
      <c r="F221" s="12">
        <f t="shared" si="6"/>
        <v>1.4916943917581837E-2</v>
      </c>
      <c r="G221" s="21">
        <f>$F221*Totalt!$C$7*0.7</f>
        <v>52209303.71153643</v>
      </c>
      <c r="H221" s="21">
        <f>$F221*Totalt!$C$8*0.7</f>
        <v>25958465.805375911</v>
      </c>
      <c r="I221" s="21">
        <f>$F221*Totalt!$C$9*0.7</f>
        <v>156627911.13460928</v>
      </c>
      <c r="J221" s="21">
        <f>$F221*Totalt!$C$10*0.5</f>
        <v>44750831.752745509</v>
      </c>
      <c r="K221" s="9">
        <f t="shared" si="7"/>
        <v>279546512.40426713</v>
      </c>
      <c r="L221" s="1"/>
      <c r="M221" s="1"/>
    </row>
    <row r="222" spans="1:13" x14ac:dyDescent="0.25">
      <c r="A222" s="1"/>
      <c r="B222" s="8" t="s">
        <v>148</v>
      </c>
      <c r="C222" s="8" t="s">
        <v>300</v>
      </c>
      <c r="D222" s="8" t="s">
        <v>342</v>
      </c>
      <c r="E222" s="10">
        <v>578913</v>
      </c>
      <c r="F222" s="12">
        <f t="shared" si="6"/>
        <v>5.6099085680053624E-2</v>
      </c>
      <c r="G222" s="21">
        <f>$F222*Totalt!$C$7*0.7</f>
        <v>196346799.88018769</v>
      </c>
      <c r="H222" s="21">
        <f>$F222*Totalt!$C$8*0.7</f>
        <v>97623628.900429308</v>
      </c>
      <c r="I222" s="21">
        <f>$F222*Totalt!$C$9*0.7</f>
        <v>589040399.64056301</v>
      </c>
      <c r="J222" s="21">
        <f>$F222*Totalt!$C$10*0.5</f>
        <v>168297257.04016086</v>
      </c>
      <c r="K222" s="9">
        <f t="shared" si="7"/>
        <v>1051308085.4613409</v>
      </c>
      <c r="L222" s="1"/>
      <c r="M222" s="1"/>
    </row>
    <row r="223" spans="1:13" x14ac:dyDescent="0.25">
      <c r="A223" s="1"/>
      <c r="B223" s="8" t="s">
        <v>139</v>
      </c>
      <c r="C223" s="8" t="s">
        <v>300</v>
      </c>
      <c r="D223" s="8" t="s">
        <v>339</v>
      </c>
      <c r="E223" s="10">
        <v>9782</v>
      </c>
      <c r="F223" s="12">
        <f t="shared" si="6"/>
        <v>9.4791662326167234E-4</v>
      </c>
      <c r="G223" s="21">
        <f>$F223*Totalt!$C$7*0.7</f>
        <v>3317708.1814158526</v>
      </c>
      <c r="H223" s="21">
        <f>$F223*Totalt!$C$8*0.7</f>
        <v>1649564.5077999621</v>
      </c>
      <c r="I223" s="21">
        <f>$F223*Totalt!$C$9*0.7</f>
        <v>9953124.5442475602</v>
      </c>
      <c r="J223" s="21">
        <f>$F223*Totalt!$C$10*0.5</f>
        <v>2843749.8697850169</v>
      </c>
      <c r="K223" s="9">
        <f t="shared" si="7"/>
        <v>17764147.103248391</v>
      </c>
      <c r="L223" s="1"/>
      <c r="M223" s="1"/>
    </row>
    <row r="224" spans="1:13" x14ac:dyDescent="0.25">
      <c r="A224" s="1"/>
      <c r="B224" s="8" t="s">
        <v>142</v>
      </c>
      <c r="C224" s="8" t="s">
        <v>300</v>
      </c>
      <c r="D224" s="8" t="s">
        <v>339</v>
      </c>
      <c r="E224" s="10">
        <v>4824</v>
      </c>
      <c r="F224" s="12">
        <f t="shared" si="6"/>
        <v>4.6746573201945484E-4</v>
      </c>
      <c r="G224" s="21">
        <f>$F224*Totalt!$C$7*0.7</f>
        <v>1636130.0620680917</v>
      </c>
      <c r="H224" s="21">
        <f>$F224*Totalt!$C$8*0.7</f>
        <v>813483.86686025525</v>
      </c>
      <c r="I224" s="21">
        <f>$F224*Totalt!$C$9*0.7</f>
        <v>4908390.186204276</v>
      </c>
      <c r="J224" s="21">
        <f>$F224*Totalt!$C$10*0.5</f>
        <v>1402397.1960583646</v>
      </c>
      <c r="K224" s="9">
        <f t="shared" si="7"/>
        <v>8760401.311190987</v>
      </c>
      <c r="L224" s="1"/>
      <c r="M224" s="1"/>
    </row>
    <row r="225" spans="1:13" x14ac:dyDescent="0.25">
      <c r="A225" s="1"/>
      <c r="B225" s="8" t="s">
        <v>145</v>
      </c>
      <c r="C225" s="8" t="s">
        <v>300</v>
      </c>
      <c r="D225" s="8" t="s">
        <v>339</v>
      </c>
      <c r="E225" s="10">
        <v>6636</v>
      </c>
      <c r="F225" s="12">
        <f t="shared" si="6"/>
        <v>6.4305609404666307E-4</v>
      </c>
      <c r="G225" s="21">
        <f>$F225*Totalt!$C$7*0.7</f>
        <v>2250696.3291633204</v>
      </c>
      <c r="H225" s="21">
        <f>$F225*Totalt!$C$8*0.7</f>
        <v>1119046.214860003</v>
      </c>
      <c r="I225" s="21">
        <f>$F225*Totalt!$C$9*0.7</f>
        <v>6752088.987489962</v>
      </c>
      <c r="J225" s="21">
        <f>$F225*Totalt!$C$10*0.5</f>
        <v>1929168.2821399893</v>
      </c>
      <c r="K225" s="9">
        <f t="shared" si="7"/>
        <v>12050999.813653274</v>
      </c>
      <c r="L225" s="1"/>
      <c r="M225" s="1"/>
    </row>
    <row r="226" spans="1:13" x14ac:dyDescent="0.25">
      <c r="A226" s="1"/>
      <c r="B226" s="8" t="s">
        <v>158</v>
      </c>
      <c r="C226" s="8" t="s">
        <v>300</v>
      </c>
      <c r="D226" s="8" t="s">
        <v>339</v>
      </c>
      <c r="E226" s="10">
        <v>14594</v>
      </c>
      <c r="F226" s="12">
        <f t="shared" si="6"/>
        <v>1.4142195052014768E-3</v>
      </c>
      <c r="G226" s="21">
        <f>$F226*Totalt!$C$7*0.7</f>
        <v>4949768.2682051687</v>
      </c>
      <c r="H226" s="21">
        <f>$F226*Totalt!$C$8*0.7</f>
        <v>2461024.7829516097</v>
      </c>
      <c r="I226" s="21">
        <f>$F226*Totalt!$C$9*0.7</f>
        <v>14849304.804615505</v>
      </c>
      <c r="J226" s="21">
        <f>$F226*Totalt!$C$10*0.5</f>
        <v>4242658.5156044299</v>
      </c>
      <c r="K226" s="9">
        <f t="shared" si="7"/>
        <v>26502756.371376712</v>
      </c>
      <c r="L226" s="1"/>
      <c r="M226" s="1"/>
    </row>
    <row r="227" spans="1:13" x14ac:dyDescent="0.25">
      <c r="A227" s="1"/>
      <c r="B227" s="8" t="s">
        <v>161</v>
      </c>
      <c r="C227" s="8" t="s">
        <v>300</v>
      </c>
      <c r="D227" s="8" t="s">
        <v>339</v>
      </c>
      <c r="E227" s="10">
        <v>9292</v>
      </c>
      <c r="F227" s="12">
        <f t="shared" si="6"/>
        <v>9.0043357834261497E-4</v>
      </c>
      <c r="G227" s="21">
        <f>$F227*Totalt!$C$7*0.7</f>
        <v>3151517.5241991519</v>
      </c>
      <c r="H227" s="21">
        <f>$F227*Totalt!$C$8*0.7</f>
        <v>1566934.5130318184</v>
      </c>
      <c r="I227" s="21">
        <f>$F227*Totalt!$C$9*0.7</f>
        <v>9454552.5725974571</v>
      </c>
      <c r="J227" s="21">
        <f>$F227*Totalt!$C$10*0.5</f>
        <v>2701300.735027845</v>
      </c>
      <c r="K227" s="9">
        <f t="shared" si="7"/>
        <v>16874305.344856273</v>
      </c>
      <c r="L227" s="1"/>
      <c r="M227" s="1"/>
    </row>
    <row r="228" spans="1:13" x14ac:dyDescent="0.25">
      <c r="A228" s="1"/>
      <c r="B228" s="8" t="s">
        <v>162</v>
      </c>
      <c r="C228" s="8" t="s">
        <v>300</v>
      </c>
      <c r="D228" s="8" t="s">
        <v>339</v>
      </c>
      <c r="E228" s="10">
        <v>10541</v>
      </c>
      <c r="F228" s="12">
        <f t="shared" si="6"/>
        <v>1.0214668907995593E-3</v>
      </c>
      <c r="G228" s="21">
        <f>$F228*Totalt!$C$7*0.7</f>
        <v>3575134.1177984574</v>
      </c>
      <c r="H228" s="21">
        <f>$F228*Totalt!$C$8*0.7</f>
        <v>1777556.683369393</v>
      </c>
      <c r="I228" s="21">
        <f>$F228*Totalt!$C$9*0.7</f>
        <v>10725402.353395373</v>
      </c>
      <c r="J228" s="21">
        <f>$F228*Totalt!$C$10*0.5</f>
        <v>3064400.672398678</v>
      </c>
      <c r="K228" s="9">
        <f t="shared" si="7"/>
        <v>19142493.826961901</v>
      </c>
      <c r="L228" s="1"/>
      <c r="M228" s="1"/>
    </row>
    <row r="229" spans="1:13" x14ac:dyDescent="0.25">
      <c r="A229" s="1"/>
      <c r="B229" s="8" t="s">
        <v>164</v>
      </c>
      <c r="C229" s="8" t="s">
        <v>300</v>
      </c>
      <c r="D229" s="8" t="s">
        <v>339</v>
      </c>
      <c r="E229" s="10">
        <v>15187</v>
      </c>
      <c r="F229" s="12">
        <f t="shared" si="6"/>
        <v>1.4716836799708668E-3</v>
      </c>
      <c r="G229" s="21">
        <f>$F229*Totalt!$C$7*0.7</f>
        <v>5150892.8798980331</v>
      </c>
      <c r="H229" s="21">
        <f>$F229*Totalt!$C$8*0.7</f>
        <v>2561023.939885302</v>
      </c>
      <c r="I229" s="21">
        <f>$F229*Totalt!$C$9*0.7</f>
        <v>15452678.639694102</v>
      </c>
      <c r="J229" s="21">
        <f>$F229*Totalt!$C$10*0.5</f>
        <v>4415051.0399126001</v>
      </c>
      <c r="K229" s="9">
        <f t="shared" si="7"/>
        <v>27579646.49939004</v>
      </c>
      <c r="L229" s="1"/>
      <c r="M229" s="1"/>
    </row>
    <row r="230" spans="1:13" x14ac:dyDescent="0.25">
      <c r="A230" s="1"/>
      <c r="B230" s="8" t="s">
        <v>168</v>
      </c>
      <c r="C230" s="8" t="s">
        <v>300</v>
      </c>
      <c r="D230" s="8" t="s">
        <v>339</v>
      </c>
      <c r="E230" s="10">
        <v>9044</v>
      </c>
      <c r="F230" s="12">
        <f t="shared" si="6"/>
        <v>8.7640134336317368E-4</v>
      </c>
      <c r="G230" s="21">
        <f>$F230*Totalt!$C$7*0.7</f>
        <v>3067404.7017711075</v>
      </c>
      <c r="H230" s="21">
        <f>$F230*Totalt!$C$8*0.7</f>
        <v>1525113.6177205949</v>
      </c>
      <c r="I230" s="21">
        <f>$F230*Totalt!$C$9*0.7</f>
        <v>9202214.1053133234</v>
      </c>
      <c r="J230" s="21">
        <f>$F230*Totalt!$C$10*0.5</f>
        <v>2629204.0300895208</v>
      </c>
      <c r="K230" s="9">
        <f t="shared" si="7"/>
        <v>16423936.454894546</v>
      </c>
      <c r="L230" s="1"/>
      <c r="M230" s="1"/>
    </row>
    <row r="231" spans="1:13" x14ac:dyDescent="0.25">
      <c r="A231" s="1"/>
      <c r="B231" s="8" t="s">
        <v>170</v>
      </c>
      <c r="C231" s="8" t="s">
        <v>300</v>
      </c>
      <c r="D231" s="8" t="s">
        <v>339</v>
      </c>
      <c r="E231" s="10">
        <v>13228</v>
      </c>
      <c r="F231" s="12">
        <f t="shared" si="6"/>
        <v>1.2818484044679413E-3</v>
      </c>
      <c r="G231" s="21">
        <f>$F231*Totalt!$C$7*0.7</f>
        <v>4486469.415637794</v>
      </c>
      <c r="H231" s="21">
        <f>$F231*Totalt!$C$8*0.7</f>
        <v>2230672.5934551111</v>
      </c>
      <c r="I231" s="21">
        <f>$F231*Totalt!$C$9*0.7</f>
        <v>13459408.246913383</v>
      </c>
      <c r="J231" s="21">
        <f>$F231*Totalt!$C$10*0.5</f>
        <v>3845545.2134038238</v>
      </c>
      <c r="K231" s="9">
        <f t="shared" si="7"/>
        <v>24022095.46941011</v>
      </c>
      <c r="L231" s="1"/>
      <c r="M231" s="1"/>
    </row>
    <row r="232" spans="1:13" x14ac:dyDescent="0.25">
      <c r="A232" s="1"/>
      <c r="B232" s="8" t="s">
        <v>172</v>
      </c>
      <c r="C232" s="8" t="s">
        <v>300</v>
      </c>
      <c r="D232" s="8" t="s">
        <v>339</v>
      </c>
      <c r="E232" s="10">
        <v>12845</v>
      </c>
      <c r="F232" s="12">
        <f t="shared" si="6"/>
        <v>1.2447341060924332E-3</v>
      </c>
      <c r="G232" s="21">
        <f>$F232*Totalt!$C$7*0.7</f>
        <v>4356569.3713235166</v>
      </c>
      <c r="H232" s="21">
        <f>$F232*Totalt!$C$8*0.7</f>
        <v>2166086.2914220523</v>
      </c>
      <c r="I232" s="21">
        <f>$F232*Totalt!$C$9*0.7</f>
        <v>13069708.113970548</v>
      </c>
      <c r="J232" s="21">
        <f>$F232*Totalt!$C$10*0.5</f>
        <v>3734202.3182772994</v>
      </c>
      <c r="K232" s="9">
        <f t="shared" si="7"/>
        <v>23326566.094993416</v>
      </c>
      <c r="L232" s="1"/>
      <c r="M232" s="1"/>
    </row>
    <row r="233" spans="1:13" x14ac:dyDescent="0.25">
      <c r="A233" s="1"/>
      <c r="B233" s="8" t="s">
        <v>177</v>
      </c>
      <c r="C233" s="8" t="s">
        <v>300</v>
      </c>
      <c r="D233" s="8" t="s">
        <v>339</v>
      </c>
      <c r="E233" s="10">
        <v>59006</v>
      </c>
      <c r="F233" s="12">
        <f t="shared" si="6"/>
        <v>5.7179276499875527E-3</v>
      </c>
      <c r="G233" s="21">
        <f>$F233*Totalt!$C$7*0.7</f>
        <v>20012746.774956435</v>
      </c>
      <c r="H233" s="21">
        <f>$F233*Totalt!$C$8*0.7</f>
        <v>9950337.6965083387</v>
      </c>
      <c r="I233" s="21">
        <f>$F233*Totalt!$C$9*0.7</f>
        <v>60038240.324869297</v>
      </c>
      <c r="J233" s="21">
        <f>$F233*Totalt!$C$10*0.5</f>
        <v>17153782.949962657</v>
      </c>
      <c r="K233" s="9">
        <f t="shared" si="7"/>
        <v>107155107.74629673</v>
      </c>
      <c r="L233" s="1"/>
      <c r="M233" s="1"/>
    </row>
    <row r="234" spans="1:13" x14ac:dyDescent="0.25">
      <c r="A234" s="1"/>
      <c r="B234" s="8" t="s">
        <v>179</v>
      </c>
      <c r="C234" s="8" t="s">
        <v>300</v>
      </c>
      <c r="D234" s="8" t="s">
        <v>339</v>
      </c>
      <c r="E234" s="10">
        <v>56712</v>
      </c>
      <c r="F234" s="12">
        <f t="shared" si="6"/>
        <v>5.4956294764277203E-3</v>
      </c>
      <c r="G234" s="21">
        <f>$F234*Totalt!$C$7*0.7</f>
        <v>19234703.16749702</v>
      </c>
      <c r="H234" s="21">
        <f>$F234*Totalt!$C$8*0.7</f>
        <v>9563494.4148795176</v>
      </c>
      <c r="I234" s="21">
        <f>$F234*Totalt!$C$9*0.7</f>
        <v>57704109.502491057</v>
      </c>
      <c r="J234" s="21">
        <f>$F234*Totalt!$C$10*0.5</f>
        <v>16486888.429283161</v>
      </c>
      <c r="K234" s="9">
        <f t="shared" si="7"/>
        <v>102989195.51415075</v>
      </c>
      <c r="L234" s="1"/>
      <c r="M234" s="1"/>
    </row>
    <row r="235" spans="1:13" x14ac:dyDescent="0.25">
      <c r="A235" s="1"/>
      <c r="B235" s="8" t="s">
        <v>183</v>
      </c>
      <c r="C235" s="8" t="s">
        <v>300</v>
      </c>
      <c r="D235" s="8" t="s">
        <v>339</v>
      </c>
      <c r="E235" s="10">
        <v>39599</v>
      </c>
      <c r="F235" s="12">
        <f t="shared" si="6"/>
        <v>3.837308358672967E-3</v>
      </c>
      <c r="G235" s="21">
        <f>$F235*Totalt!$C$7*0.7</f>
        <v>13430579.255355382</v>
      </c>
      <c r="H235" s="21">
        <f>$F235*Totalt!$C$8*0.7</f>
        <v>6677684.0057626972</v>
      </c>
      <c r="I235" s="21">
        <f>$F235*Totalt!$C$9*0.7</f>
        <v>40291737.766066149</v>
      </c>
      <c r="J235" s="21">
        <f>$F235*Totalt!$C$10*0.5</f>
        <v>11511925.076018902</v>
      </c>
      <c r="K235" s="9">
        <f t="shared" si="7"/>
        <v>71911926.103203133</v>
      </c>
      <c r="L235" s="1"/>
      <c r="M235" s="1"/>
    </row>
    <row r="236" spans="1:13" x14ac:dyDescent="0.25">
      <c r="A236" s="1"/>
      <c r="B236" s="8" t="s">
        <v>184</v>
      </c>
      <c r="C236" s="8" t="s">
        <v>300</v>
      </c>
      <c r="D236" s="8" t="s">
        <v>339</v>
      </c>
      <c r="E236" s="10">
        <v>12619</v>
      </c>
      <c r="F236" s="12">
        <f t="shared" si="6"/>
        <v>1.2228337629256842E-3</v>
      </c>
      <c r="G236" s="21">
        <f>$F236*Totalt!$C$7*0.7</f>
        <v>4279918.1702398947</v>
      </c>
      <c r="H236" s="21">
        <f>$F236*Totalt!$C$8*0.7</f>
        <v>2127975.3142432757</v>
      </c>
      <c r="I236" s="21">
        <f>$F236*Totalt!$C$9*0.7</f>
        <v>12839754.510719683</v>
      </c>
      <c r="J236" s="21">
        <f>$F236*Totalt!$C$10*0.5</f>
        <v>3668501.2887770524</v>
      </c>
      <c r="K236" s="9">
        <f t="shared" si="7"/>
        <v>22916149.283979908</v>
      </c>
      <c r="L236" s="1"/>
      <c r="M236" s="1"/>
    </row>
    <row r="237" spans="1:13" x14ac:dyDescent="0.25">
      <c r="A237" s="1"/>
      <c r="B237" s="8" t="s">
        <v>140</v>
      </c>
      <c r="C237" s="8" t="s">
        <v>300</v>
      </c>
      <c r="D237" s="8" t="s">
        <v>340</v>
      </c>
      <c r="E237" s="10">
        <v>9481</v>
      </c>
      <c r="F237" s="12">
        <f t="shared" si="6"/>
        <v>9.1874846709710854E-4</v>
      </c>
      <c r="G237" s="21">
        <f>$F237*Totalt!$C$7*0.7</f>
        <v>3215619.6348398798</v>
      </c>
      <c r="H237" s="21">
        <f>$F237*Totalt!$C$8*0.7</f>
        <v>1598806.0824423882</v>
      </c>
      <c r="I237" s="21">
        <f>$F237*Totalt!$C$9*0.7</f>
        <v>9646858.9045196399</v>
      </c>
      <c r="J237" s="21">
        <f>$F237*Totalt!$C$10*0.5</f>
        <v>2756245.4012913257</v>
      </c>
      <c r="K237" s="9">
        <f t="shared" si="7"/>
        <v>17217530.023093235</v>
      </c>
      <c r="L237" s="1"/>
      <c r="M237" s="1"/>
    </row>
    <row r="238" spans="1:13" x14ac:dyDescent="0.25">
      <c r="A238" s="1"/>
      <c r="B238" s="8" t="s">
        <v>141</v>
      </c>
      <c r="C238" s="8" t="s">
        <v>300</v>
      </c>
      <c r="D238" s="8" t="s">
        <v>340</v>
      </c>
      <c r="E238" s="10">
        <v>113022</v>
      </c>
      <c r="F238" s="12">
        <f t="shared" si="6"/>
        <v>1.0952303475187154E-2</v>
      </c>
      <c r="G238" s="21">
        <f>$F238*Totalt!$C$7*0.7</f>
        <v>38333062.163155034</v>
      </c>
      <c r="H238" s="21">
        <f>$F238*Totalt!$C$8*0.7</f>
        <v>19059198.507520683</v>
      </c>
      <c r="I238" s="21">
        <f>$F238*Totalt!$C$9*0.7</f>
        <v>114999186.4894651</v>
      </c>
      <c r="J238" s="21">
        <f>$F238*Totalt!$C$10*0.5</f>
        <v>32856910.425561462</v>
      </c>
      <c r="K238" s="9">
        <f t="shared" si="7"/>
        <v>205248357.58570227</v>
      </c>
      <c r="L238" s="1"/>
      <c r="M238" s="1"/>
    </row>
    <row r="239" spans="1:13" x14ac:dyDescent="0.25">
      <c r="A239" s="1"/>
      <c r="B239" s="8" t="s">
        <v>150</v>
      </c>
      <c r="C239" s="8" t="s">
        <v>300</v>
      </c>
      <c r="D239" s="8" t="s">
        <v>340</v>
      </c>
      <c r="E239" s="10">
        <v>9494</v>
      </c>
      <c r="F239" s="12">
        <f t="shared" si="6"/>
        <v>9.2000822135006311E-4</v>
      </c>
      <c r="G239" s="21">
        <f>$F239*Totalt!$C$7*0.7</f>
        <v>3220028.7747252211</v>
      </c>
      <c r="H239" s="21">
        <f>$F239*Totalt!$C$8*0.7</f>
        <v>1600998.3067933798</v>
      </c>
      <c r="I239" s="21">
        <f>$F239*Totalt!$C$9*0.7</f>
        <v>9660086.3241756614</v>
      </c>
      <c r="J239" s="21">
        <f>$F239*Totalt!$C$10*0.5</f>
        <v>2760024.6640501893</v>
      </c>
      <c r="K239" s="9">
        <f t="shared" si="7"/>
        <v>17241138.069744449</v>
      </c>
      <c r="L239" s="1"/>
      <c r="M239" s="1"/>
    </row>
    <row r="240" spans="1:13" x14ac:dyDescent="0.25">
      <c r="A240" s="1"/>
      <c r="B240" s="8" t="s">
        <v>160</v>
      </c>
      <c r="C240" s="8" t="s">
        <v>300</v>
      </c>
      <c r="D240" s="8" t="s">
        <v>340</v>
      </c>
      <c r="E240" s="10">
        <v>34790</v>
      </c>
      <c r="F240" s="12">
        <f t="shared" si="6"/>
        <v>3.3712961892530752E-3</v>
      </c>
      <c r="G240" s="21">
        <f>$F240*Totalt!$C$7*0.7</f>
        <v>11799536.662385764</v>
      </c>
      <c r="H240" s="21">
        <f>$F240*Totalt!$C$8*0.7</f>
        <v>5866729.6285382016</v>
      </c>
      <c r="I240" s="21">
        <f>$F240*Totalt!$C$9*0.7</f>
        <v>35398609.987157293</v>
      </c>
      <c r="J240" s="21">
        <f>$F240*Totalt!$C$10*0.5</f>
        <v>10113888.567759225</v>
      </c>
      <c r="K240" s="9">
        <f t="shared" si="7"/>
        <v>63178764.845840476</v>
      </c>
      <c r="L240" s="1"/>
      <c r="M240" s="1"/>
    </row>
    <row r="241" spans="1:13" x14ac:dyDescent="0.25">
      <c r="A241" s="1"/>
      <c r="B241" s="8" t="s">
        <v>171</v>
      </c>
      <c r="C241" s="8" t="s">
        <v>300</v>
      </c>
      <c r="D241" s="8" t="s">
        <v>340</v>
      </c>
      <c r="E241" s="10">
        <v>10772</v>
      </c>
      <c r="F241" s="12">
        <f t="shared" si="6"/>
        <v>1.0438517548328292E-3</v>
      </c>
      <c r="G241" s="21">
        <f>$F241*Totalt!$C$7*0.7</f>
        <v>3653481.1419149018</v>
      </c>
      <c r="H241" s="21">
        <f>$F241*Totalt!$C$8*0.7</f>
        <v>1816510.8237600895</v>
      </c>
      <c r="I241" s="21">
        <f>$F241*Totalt!$C$9*0.7</f>
        <v>10960443.425744705</v>
      </c>
      <c r="J241" s="21">
        <f>$F241*Totalt!$C$10*0.5</f>
        <v>3131555.2644984876</v>
      </c>
      <c r="K241" s="9">
        <f t="shared" si="7"/>
        <v>19561990.655918185</v>
      </c>
      <c r="L241" s="1"/>
      <c r="M241" s="1"/>
    </row>
    <row r="242" spans="1:13" x14ac:dyDescent="0.25">
      <c r="A242" s="1"/>
      <c r="B242" s="8" t="s">
        <v>176</v>
      </c>
      <c r="C242" s="8" t="s">
        <v>300</v>
      </c>
      <c r="D242" s="8" t="s">
        <v>340</v>
      </c>
      <c r="E242" s="10">
        <v>11910</v>
      </c>
      <c r="F242" s="12">
        <f t="shared" si="6"/>
        <v>1.1541287040530074E-3</v>
      </c>
      <c r="G242" s="21">
        <f>$F242*Totalt!$C$7*0.7</f>
        <v>4039450.4641855257</v>
      </c>
      <c r="H242" s="21">
        <f>$F242*Totalt!$C$8*0.7</f>
        <v>2008414.7707930433</v>
      </c>
      <c r="I242" s="21">
        <f>$F242*Totalt!$C$9*0.7</f>
        <v>12118351.392556578</v>
      </c>
      <c r="J242" s="21">
        <f>$F242*Totalt!$C$10*0.5</f>
        <v>3462386.1121590221</v>
      </c>
      <c r="K242" s="9">
        <f t="shared" si="7"/>
        <v>21628602.739694167</v>
      </c>
      <c r="L242" s="1"/>
      <c r="M242" s="1"/>
    </row>
    <row r="243" spans="1:13" x14ac:dyDescent="0.25">
      <c r="A243" s="1"/>
      <c r="B243" s="8" t="s">
        <v>180</v>
      </c>
      <c r="C243" s="8" t="s">
        <v>300</v>
      </c>
      <c r="D243" s="8" t="s">
        <v>340</v>
      </c>
      <c r="E243" s="10">
        <v>24640</v>
      </c>
      <c r="F243" s="12">
        <f t="shared" si="6"/>
        <v>2.3877188302154576E-3</v>
      </c>
      <c r="G243" s="21">
        <f>$F243*Totalt!$C$7*0.7</f>
        <v>8357015.9057541005</v>
      </c>
      <c r="H243" s="21">
        <f>$F243*Totalt!$C$8*0.7</f>
        <v>4155108.3083409392</v>
      </c>
      <c r="I243" s="21">
        <f>$F243*Totalt!$C$9*0.7</f>
        <v>25071047.717262302</v>
      </c>
      <c r="J243" s="21">
        <f>$F243*Totalt!$C$10*0.5</f>
        <v>7163156.4906463725</v>
      </c>
      <c r="K243" s="9">
        <f t="shared" si="7"/>
        <v>44746328.422003709</v>
      </c>
      <c r="L243" s="1"/>
      <c r="M243" s="1"/>
    </row>
    <row r="244" spans="1:13" x14ac:dyDescent="0.25">
      <c r="A244" s="1"/>
      <c r="B244" s="8" t="s">
        <v>182</v>
      </c>
      <c r="C244" s="8" t="s">
        <v>300</v>
      </c>
      <c r="D244" s="8" t="s">
        <v>340</v>
      </c>
      <c r="E244" s="10">
        <v>11797</v>
      </c>
      <c r="F244" s="12">
        <f t="shared" si="6"/>
        <v>1.143178532469633E-3</v>
      </c>
      <c r="G244" s="21">
        <f>$F244*Totalt!$C$7*0.7</f>
        <v>4001124.8636437152</v>
      </c>
      <c r="H244" s="21">
        <f>$F244*Totalt!$C$8*0.7</f>
        <v>1989359.282203655</v>
      </c>
      <c r="I244" s="21">
        <f>$F244*Totalt!$C$9*0.7</f>
        <v>12003374.590931145</v>
      </c>
      <c r="J244" s="21">
        <f>$F244*Totalt!$C$10*0.5</f>
        <v>3429535.5974088991</v>
      </c>
      <c r="K244" s="9">
        <f t="shared" si="7"/>
        <v>21423394.334187414</v>
      </c>
      <c r="L244" s="1"/>
      <c r="M244" s="1"/>
    </row>
    <row r="245" spans="1:13" x14ac:dyDescent="0.25">
      <c r="A245" s="1"/>
      <c r="B245" s="8" t="s">
        <v>137</v>
      </c>
      <c r="C245" s="8" t="s">
        <v>300</v>
      </c>
      <c r="D245" s="8" t="s">
        <v>338</v>
      </c>
      <c r="E245" s="10">
        <v>31274</v>
      </c>
      <c r="F245" s="12">
        <f t="shared" si="6"/>
        <v>3.0305811159155125E-3</v>
      </c>
      <c r="G245" s="21">
        <f>$F245*Totalt!$C$7*0.7</f>
        <v>10607033.905704293</v>
      </c>
      <c r="H245" s="21">
        <f>$F245*Totalt!$C$8*0.7</f>
        <v>5273817.2579161739</v>
      </c>
      <c r="I245" s="21">
        <f>$F245*Totalt!$C$9*0.7</f>
        <v>31821101.71711288</v>
      </c>
      <c r="J245" s="21">
        <f>$F245*Totalt!$C$10*0.5</f>
        <v>9091743.347746538</v>
      </c>
      <c r="K245" s="9">
        <f t="shared" si="7"/>
        <v>56793696.228479885</v>
      </c>
      <c r="L245" s="1"/>
      <c r="M245" s="1"/>
    </row>
    <row r="246" spans="1:13" x14ac:dyDescent="0.25">
      <c r="A246" s="1"/>
      <c r="B246" s="8" t="s">
        <v>138</v>
      </c>
      <c r="C246" s="8" t="s">
        <v>300</v>
      </c>
      <c r="D246" s="8" t="s">
        <v>338</v>
      </c>
      <c r="E246" s="10">
        <v>41371</v>
      </c>
      <c r="F246" s="12">
        <f t="shared" si="6"/>
        <v>4.0090225537680073E-3</v>
      </c>
      <c r="G246" s="21">
        <f>$F246*Totalt!$C$7*0.7</f>
        <v>14031578.938188026</v>
      </c>
      <c r="H246" s="21">
        <f>$F246*Totalt!$C$8*0.7</f>
        <v>6976501.0480670864</v>
      </c>
      <c r="I246" s="21">
        <f>$F246*Totalt!$C$9*0.7</f>
        <v>42094736.814564079</v>
      </c>
      <c r="J246" s="21">
        <f>$F246*Totalt!$C$10*0.5</f>
        <v>12027067.661304021</v>
      </c>
      <c r="K246" s="9">
        <f t="shared" si="7"/>
        <v>75129884.462123215</v>
      </c>
      <c r="L246" s="1"/>
      <c r="M246" s="1"/>
    </row>
    <row r="247" spans="1:13" x14ac:dyDescent="0.25">
      <c r="A247" s="1"/>
      <c r="B247" s="8" t="s">
        <v>152</v>
      </c>
      <c r="C247" s="8" t="s">
        <v>300</v>
      </c>
      <c r="D247" s="8" t="s">
        <v>338</v>
      </c>
      <c r="E247" s="10">
        <v>37969</v>
      </c>
      <c r="F247" s="12">
        <f t="shared" si="6"/>
        <v>3.679354556187123E-3</v>
      </c>
      <c r="G247" s="21">
        <f>$F247*Totalt!$C$7*0.7</f>
        <v>12877740.946654931</v>
      </c>
      <c r="H247" s="21">
        <f>$F247*Totalt!$C$8*0.7</f>
        <v>6402812.7986768307</v>
      </c>
      <c r="I247" s="21">
        <f>$F247*Totalt!$C$9*0.7</f>
        <v>38633222.839964792</v>
      </c>
      <c r="J247" s="21">
        <f>$F247*Totalt!$C$10*0.5</f>
        <v>11038063.668561369</v>
      </c>
      <c r="K247" s="9">
        <f t="shared" si="7"/>
        <v>68951840.253857926</v>
      </c>
      <c r="L247" s="1"/>
      <c r="M247" s="1"/>
    </row>
    <row r="248" spans="1:13" x14ac:dyDescent="0.25">
      <c r="A248" s="1"/>
      <c r="B248" s="8" t="s">
        <v>154</v>
      </c>
      <c r="C248" s="8" t="s">
        <v>300</v>
      </c>
      <c r="D248" s="8" t="s">
        <v>338</v>
      </c>
      <c r="E248" s="10">
        <v>46151</v>
      </c>
      <c r="F248" s="12">
        <f t="shared" si="6"/>
        <v>4.4722245021620779E-3</v>
      </c>
      <c r="G248" s="21">
        <f>$F248*Totalt!$C$7*0.7</f>
        <v>15652785.757567272</v>
      </c>
      <c r="H248" s="21">
        <f>$F248*Totalt!$C$8*0.7</f>
        <v>7782565.0786624476</v>
      </c>
      <c r="I248" s="21">
        <f>$F248*Totalt!$C$9*0.7</f>
        <v>46958357.272701815</v>
      </c>
      <c r="J248" s="21">
        <f>$F248*Totalt!$C$10*0.5</f>
        <v>13416673.506486233</v>
      </c>
      <c r="K248" s="9">
        <f t="shared" si="7"/>
        <v>83810381.615417778</v>
      </c>
      <c r="L248" s="1"/>
      <c r="M248" s="1"/>
    </row>
    <row r="249" spans="1:13" x14ac:dyDescent="0.25">
      <c r="A249" s="1"/>
      <c r="B249" s="8" t="s">
        <v>155</v>
      </c>
      <c r="C249" s="8" t="s">
        <v>300</v>
      </c>
      <c r="D249" s="8" t="s">
        <v>338</v>
      </c>
      <c r="E249" s="10">
        <v>42508</v>
      </c>
      <c r="F249" s="12">
        <f t="shared" si="6"/>
        <v>4.1192025988148811E-3</v>
      </c>
      <c r="G249" s="21">
        <f>$F249*Totalt!$C$7*0.7</f>
        <v>14417209.095852083</v>
      </c>
      <c r="H249" s="21">
        <f>$F249*Totalt!$C$8*0.7</f>
        <v>7168236.3624576554</v>
      </c>
      <c r="I249" s="21">
        <f>$F249*Totalt!$C$9*0.7</f>
        <v>43251627.287556253</v>
      </c>
      <c r="J249" s="21">
        <f>$F249*Totalt!$C$10*0.5</f>
        <v>12357607.796444643</v>
      </c>
      <c r="K249" s="9">
        <f t="shared" si="7"/>
        <v>77194680.54231064</v>
      </c>
      <c r="L249" s="1"/>
      <c r="M249" s="1"/>
    </row>
    <row r="250" spans="1:13" x14ac:dyDescent="0.25">
      <c r="A250" s="1"/>
      <c r="B250" s="8" t="s">
        <v>157</v>
      </c>
      <c r="C250" s="8" t="s">
        <v>300</v>
      </c>
      <c r="D250" s="8" t="s">
        <v>338</v>
      </c>
      <c r="E250" s="10">
        <v>14077</v>
      </c>
      <c r="F250" s="12">
        <f t="shared" si="6"/>
        <v>1.364120047603206E-3</v>
      </c>
      <c r="G250" s="21">
        <f>$F250*Totalt!$C$7*0.7</f>
        <v>4774420.1666112207</v>
      </c>
      <c r="H250" s="21">
        <f>$F250*Totalt!$C$8*0.7</f>
        <v>2373841.7068390991</v>
      </c>
      <c r="I250" s="21">
        <f>$F250*Totalt!$C$9*0.7</f>
        <v>14323260.499833664</v>
      </c>
      <c r="J250" s="21">
        <f>$F250*Totalt!$C$10*0.5</f>
        <v>4092360.1428096183</v>
      </c>
      <c r="K250" s="9">
        <f t="shared" si="7"/>
        <v>25563882.516093601</v>
      </c>
      <c r="L250" s="1"/>
      <c r="M250" s="1"/>
    </row>
    <row r="251" spans="1:13" x14ac:dyDescent="0.25">
      <c r="A251" s="1"/>
      <c r="B251" s="8" t="s">
        <v>163</v>
      </c>
      <c r="C251" s="8" t="s">
        <v>300</v>
      </c>
      <c r="D251" s="8" t="s">
        <v>338</v>
      </c>
      <c r="E251" s="10">
        <v>69227</v>
      </c>
      <c r="F251" s="12">
        <f t="shared" si="6"/>
        <v>6.7083852053297687E-3</v>
      </c>
      <c r="G251" s="21">
        <f>$F251*Totalt!$C$7*0.7</f>
        <v>23479348.218654189</v>
      </c>
      <c r="H251" s="21">
        <f>$F251*Totalt!$C$8*0.7</f>
        <v>11673931.934314864</v>
      </c>
      <c r="I251" s="21">
        <f>$F251*Totalt!$C$9*0.7</f>
        <v>70438044.655962572</v>
      </c>
      <c r="J251" s="21">
        <f>$F251*Totalt!$C$10*0.5</f>
        <v>20125155.615989305</v>
      </c>
      <c r="K251" s="9">
        <f t="shared" si="7"/>
        <v>125716480.42492092</v>
      </c>
      <c r="L251" s="1"/>
      <c r="M251" s="1"/>
    </row>
    <row r="252" spans="1:13" x14ac:dyDescent="0.25">
      <c r="A252" s="1"/>
      <c r="B252" s="8" t="s">
        <v>165</v>
      </c>
      <c r="C252" s="8" t="s">
        <v>300</v>
      </c>
      <c r="D252" s="8" t="s">
        <v>338</v>
      </c>
      <c r="E252" s="10">
        <v>39220</v>
      </c>
      <c r="F252" s="12">
        <f t="shared" si="6"/>
        <v>3.8005816769906757E-3</v>
      </c>
      <c r="G252" s="21">
        <f>$F252*Totalt!$C$7*0.7</f>
        <v>13302035.869467365</v>
      </c>
      <c r="H252" s="21">
        <f>$F252*Totalt!$C$8*0.7</f>
        <v>6613772.2342991736</v>
      </c>
      <c r="I252" s="21">
        <f>$F252*Totalt!$C$9*0.7</f>
        <v>39906107.608402096</v>
      </c>
      <c r="J252" s="21">
        <f>$F252*Totalt!$C$10*0.5</f>
        <v>11401745.030972026</v>
      </c>
      <c r="K252" s="9">
        <f t="shared" si="7"/>
        <v>71223660.743140668</v>
      </c>
      <c r="L252" s="1"/>
      <c r="M252" s="1"/>
    </row>
    <row r="253" spans="1:13" x14ac:dyDescent="0.25">
      <c r="A253" s="1"/>
      <c r="B253" s="8" t="s">
        <v>169</v>
      </c>
      <c r="C253" s="8" t="s">
        <v>300</v>
      </c>
      <c r="D253" s="8" t="s">
        <v>338</v>
      </c>
      <c r="E253" s="10">
        <v>26749</v>
      </c>
      <c r="F253" s="12">
        <f t="shared" si="6"/>
        <v>2.5920897317140128E-3</v>
      </c>
      <c r="G253" s="21">
        <f>$F253*Totalt!$C$7*0.7</f>
        <v>9072314.0609990451</v>
      </c>
      <c r="H253" s="21">
        <f>$F253*Totalt!$C$8*0.7</f>
        <v>4510754.5511287246</v>
      </c>
      <c r="I253" s="21">
        <f>$F253*Totalt!$C$9*0.7</f>
        <v>27216942.182997134</v>
      </c>
      <c r="J253" s="21">
        <f>$F253*Totalt!$C$10*0.5</f>
        <v>7776269.1951420382</v>
      </c>
      <c r="K253" s="9">
        <f t="shared" si="7"/>
        <v>48576279.990266941</v>
      </c>
      <c r="L253" s="1"/>
      <c r="M253" s="1"/>
    </row>
    <row r="254" spans="1:13" x14ac:dyDescent="0.25">
      <c r="A254" s="1"/>
      <c r="B254" s="8" t="s">
        <v>175</v>
      </c>
      <c r="C254" s="8" t="s">
        <v>300</v>
      </c>
      <c r="D254" s="8" t="s">
        <v>338</v>
      </c>
      <c r="E254" s="10">
        <v>16023</v>
      </c>
      <c r="F254" s="12">
        <f t="shared" si="6"/>
        <v>1.552695568853177E-3</v>
      </c>
      <c r="G254" s="21">
        <f>$F254*Totalt!$C$7*0.7</f>
        <v>5434434.490986119</v>
      </c>
      <c r="H254" s="21">
        <f>$F254*Totalt!$C$8*0.7</f>
        <v>2702000.8289182987</v>
      </c>
      <c r="I254" s="21">
        <f>$F254*Totalt!$C$9*0.7</f>
        <v>16303303.472958358</v>
      </c>
      <c r="J254" s="21">
        <f>$F254*Totalt!$C$10*0.5</f>
        <v>4658086.7065595314</v>
      </c>
      <c r="K254" s="9">
        <f t="shared" si="7"/>
        <v>29097825.499422308</v>
      </c>
      <c r="L254" s="1"/>
      <c r="M254" s="1"/>
    </row>
    <row r="255" spans="1:13" x14ac:dyDescent="0.25">
      <c r="A255" s="1"/>
      <c r="B255" s="8" t="s">
        <v>185</v>
      </c>
      <c r="C255" s="8" t="s">
        <v>300</v>
      </c>
      <c r="D255" s="8" t="s">
        <v>338</v>
      </c>
      <c r="E255" s="10">
        <v>12905</v>
      </c>
      <c r="F255" s="12">
        <f t="shared" si="6"/>
        <v>1.250548356490685E-3</v>
      </c>
      <c r="G255" s="21">
        <f>$F255*Totalt!$C$7*0.7</f>
        <v>4376919.2477173973</v>
      </c>
      <c r="H255" s="21">
        <f>$F255*Totalt!$C$8*0.7</f>
        <v>2176204.2499650903</v>
      </c>
      <c r="I255" s="21">
        <f>$F255*Totalt!$C$9*0.7</f>
        <v>13130757.743152192</v>
      </c>
      <c r="J255" s="21">
        <f>$F255*Totalt!$C$10*0.5</f>
        <v>3751645.069472055</v>
      </c>
      <c r="K255" s="9">
        <f t="shared" si="7"/>
        <v>23435526.310306735</v>
      </c>
      <c r="L255" s="1"/>
      <c r="M255" s="1"/>
    </row>
    <row r="256" spans="1:13" x14ac:dyDescent="0.25">
      <c r="A256" s="1"/>
      <c r="B256" s="8" t="s">
        <v>143</v>
      </c>
      <c r="C256" s="8" t="s">
        <v>300</v>
      </c>
      <c r="D256" s="8" t="s">
        <v>341</v>
      </c>
      <c r="E256" s="10">
        <v>5651</v>
      </c>
      <c r="F256" s="12">
        <f t="shared" si="6"/>
        <v>5.4760548334202726E-4</v>
      </c>
      <c r="G256" s="21">
        <f>$F256*Totalt!$C$7*0.7</f>
        <v>1916619.1916970953</v>
      </c>
      <c r="H256" s="21">
        <f>$F256*Totalt!$C$8*0.7</f>
        <v>952943.06211179576</v>
      </c>
      <c r="I256" s="21">
        <f>$F256*Totalt!$C$9*0.7</f>
        <v>5749857.5750912866</v>
      </c>
      <c r="J256" s="21">
        <f>$F256*Totalt!$C$10*0.5</f>
        <v>1642816.4500260819</v>
      </c>
      <c r="K256" s="9">
        <f t="shared" si="7"/>
        <v>10262236.278926259</v>
      </c>
      <c r="L256" s="1"/>
      <c r="M256" s="1"/>
    </row>
    <row r="257" spans="1:13" x14ac:dyDescent="0.25">
      <c r="A257" s="1"/>
      <c r="B257" s="8" t="s">
        <v>144</v>
      </c>
      <c r="C257" s="8" t="s">
        <v>300</v>
      </c>
      <c r="D257" s="8" t="s">
        <v>341</v>
      </c>
      <c r="E257" s="10">
        <v>33237</v>
      </c>
      <c r="F257" s="12">
        <f t="shared" si="6"/>
        <v>3.2208040081116544E-3</v>
      </c>
      <c r="G257" s="21">
        <f>$F257*Totalt!$C$7*0.7</f>
        <v>11272814.028390791</v>
      </c>
      <c r="H257" s="21">
        <f>$F257*Totalt!$C$8*0.7</f>
        <v>5604843.1349159004</v>
      </c>
      <c r="I257" s="21">
        <f>$F257*Totalt!$C$9*0.7</f>
        <v>33818442.08517237</v>
      </c>
      <c r="J257" s="21">
        <f>$F257*Totalt!$C$10*0.5</f>
        <v>9662412.0243349634</v>
      </c>
      <c r="K257" s="9">
        <f t="shared" si="7"/>
        <v>60358511.272814021</v>
      </c>
      <c r="L257" s="1"/>
      <c r="M257" s="1"/>
    </row>
    <row r="258" spans="1:13" x14ac:dyDescent="0.25">
      <c r="A258" s="1"/>
      <c r="B258" s="8" t="s">
        <v>146</v>
      </c>
      <c r="C258" s="8" t="s">
        <v>300</v>
      </c>
      <c r="D258" s="8" t="s">
        <v>341</v>
      </c>
      <c r="E258" s="10">
        <v>5681</v>
      </c>
      <c r="F258" s="12">
        <f t="shared" si="6"/>
        <v>5.505126085411532E-4</v>
      </c>
      <c r="G258" s="21">
        <f>$F258*Totalt!$C$7*0.7</f>
        <v>1926794.1298940361</v>
      </c>
      <c r="H258" s="21">
        <f>$F258*Totalt!$C$8*0.7</f>
        <v>958002.04138331464</v>
      </c>
      <c r="I258" s="21">
        <f>$F258*Totalt!$C$9*0.7</f>
        <v>5780382.3896821085</v>
      </c>
      <c r="J258" s="21">
        <f>$F258*Totalt!$C$10*0.5</f>
        <v>1651537.8256234596</v>
      </c>
      <c r="K258" s="9">
        <f t="shared" si="7"/>
        <v>10316716.386582918</v>
      </c>
      <c r="L258" s="1"/>
      <c r="M258" s="1"/>
    </row>
    <row r="259" spans="1:13" x14ac:dyDescent="0.25">
      <c r="A259" s="1"/>
      <c r="B259" s="8" t="s">
        <v>147</v>
      </c>
      <c r="C259" s="8" t="s">
        <v>300</v>
      </c>
      <c r="D259" s="8" t="s">
        <v>341</v>
      </c>
      <c r="E259" s="10">
        <v>5284</v>
      </c>
      <c r="F259" s="12">
        <f t="shared" si="6"/>
        <v>5.1204165173938628E-4</v>
      </c>
      <c r="G259" s="21">
        <f>$F259*Totalt!$C$7*0.7</f>
        <v>1792145.7810878519</v>
      </c>
      <c r="H259" s="21">
        <f>$F259*Totalt!$C$8*0.7</f>
        <v>891054.88235687988</v>
      </c>
      <c r="I259" s="21">
        <f>$F259*Totalt!$C$9*0.7</f>
        <v>5376437.3432635553</v>
      </c>
      <c r="J259" s="21">
        <f>$F259*Totalt!$C$10*0.5</f>
        <v>1536124.9552181589</v>
      </c>
      <c r="K259" s="9">
        <f t="shared" si="7"/>
        <v>9595762.9619264454</v>
      </c>
      <c r="L259" s="1"/>
      <c r="M259" s="1"/>
    </row>
    <row r="260" spans="1:13" x14ac:dyDescent="0.25">
      <c r="A260" s="1"/>
      <c r="B260" s="8" t="s">
        <v>149</v>
      </c>
      <c r="C260" s="8" t="s">
        <v>300</v>
      </c>
      <c r="D260" s="8" t="s">
        <v>341</v>
      </c>
      <c r="E260" s="10">
        <v>13198</v>
      </c>
      <c r="F260" s="12">
        <f t="shared" si="6"/>
        <v>1.2789412792688153E-3</v>
      </c>
      <c r="G260" s="21">
        <f>$F260*Totalt!$C$7*0.7</f>
        <v>4476294.4774408536</v>
      </c>
      <c r="H260" s="21">
        <f>$F260*Totalt!$C$8*0.7</f>
        <v>2225613.6141835921</v>
      </c>
      <c r="I260" s="21">
        <f>$F260*Totalt!$C$9*0.7</f>
        <v>13428883.43232256</v>
      </c>
      <c r="J260" s="21">
        <f>$F260*Totalt!$C$10*0.5</f>
        <v>3836823.837806446</v>
      </c>
      <c r="K260" s="9">
        <f t="shared" si="7"/>
        <v>23967615.361753453</v>
      </c>
      <c r="L260" s="1"/>
      <c r="M260" s="1"/>
    </row>
    <row r="261" spans="1:13" x14ac:dyDescent="0.25">
      <c r="A261" s="1"/>
      <c r="B261" s="8" t="s">
        <v>151</v>
      </c>
      <c r="C261" s="8" t="s">
        <v>300</v>
      </c>
      <c r="D261" s="8" t="s">
        <v>341</v>
      </c>
      <c r="E261" s="10">
        <v>9208</v>
      </c>
      <c r="F261" s="12">
        <f t="shared" si="6"/>
        <v>8.9229362778506227E-4</v>
      </c>
      <c r="G261" s="21">
        <f>$F261*Totalt!$C$7*0.7</f>
        <v>3123027.6972477175</v>
      </c>
      <c r="H261" s="21">
        <f>$F261*Totalt!$C$8*0.7</f>
        <v>1552769.3710715652</v>
      </c>
      <c r="I261" s="21">
        <f>$F261*Totalt!$C$9*0.7</f>
        <v>9369083.0917431526</v>
      </c>
      <c r="J261" s="21">
        <f>$F261*Totalt!$C$10*0.5</f>
        <v>2676880.8833551868</v>
      </c>
      <c r="K261" s="9">
        <f t="shared" si="7"/>
        <v>16721761.043417623</v>
      </c>
      <c r="L261" s="1"/>
      <c r="M261" s="1"/>
    </row>
    <row r="262" spans="1:13" x14ac:dyDescent="0.25">
      <c r="A262" s="1"/>
      <c r="B262" s="8" t="s">
        <v>153</v>
      </c>
      <c r="C262" s="8" t="s">
        <v>300</v>
      </c>
      <c r="D262" s="8" t="s">
        <v>341</v>
      </c>
      <c r="E262" s="10">
        <v>6967</v>
      </c>
      <c r="F262" s="12">
        <f t="shared" ref="F262:F295" si="8">E262/SUM($E$6:$E$295)</f>
        <v>6.751313754103528E-4</v>
      </c>
      <c r="G262" s="21">
        <f>$F262*Totalt!$C$7*0.7</f>
        <v>2362959.8139362349</v>
      </c>
      <c r="H262" s="21">
        <f>$F262*Totalt!$C$8*0.7</f>
        <v>1174863.6194890959</v>
      </c>
      <c r="I262" s="21">
        <f>$F262*Totalt!$C$9*0.7</f>
        <v>7088879.4418087034</v>
      </c>
      <c r="J262" s="21">
        <f>$F262*Totalt!$C$10*0.5</f>
        <v>2025394.1262310585</v>
      </c>
      <c r="K262" s="9">
        <f t="shared" ref="K262:K295" si="9">SUM(G262:J262)</f>
        <v>12652097.001465093</v>
      </c>
      <c r="L262" s="1"/>
      <c r="M262" s="1"/>
    </row>
    <row r="263" spans="1:13" x14ac:dyDescent="0.25">
      <c r="A263" s="1"/>
      <c r="B263" s="8" t="s">
        <v>156</v>
      </c>
      <c r="C263" s="8" t="s">
        <v>300</v>
      </c>
      <c r="D263" s="8" t="s">
        <v>341</v>
      </c>
      <c r="E263" s="10">
        <v>40106</v>
      </c>
      <c r="F263" s="12">
        <f t="shared" si="8"/>
        <v>3.886438774538196E-3</v>
      </c>
      <c r="G263" s="21">
        <f>$F263*Totalt!$C$7*0.7</f>
        <v>13602535.710883684</v>
      </c>
      <c r="H263" s="21">
        <f>$F263*Totalt!$C$8*0.7</f>
        <v>6763180.7554513682</v>
      </c>
      <c r="I263" s="21">
        <f>$F263*Totalt!$C$9*0.7</f>
        <v>40807607.132651053</v>
      </c>
      <c r="J263" s="21">
        <f>$F263*Totalt!$C$10*0.5</f>
        <v>11659316.323614588</v>
      </c>
      <c r="K263" s="9">
        <f t="shared" si="9"/>
        <v>72832639.922600687</v>
      </c>
      <c r="L263" s="1"/>
      <c r="M263" s="1"/>
    </row>
    <row r="264" spans="1:13" x14ac:dyDescent="0.25">
      <c r="A264" s="1"/>
      <c r="B264" s="8" t="s">
        <v>159</v>
      </c>
      <c r="C264" s="8" t="s">
        <v>300</v>
      </c>
      <c r="D264" s="8" t="s">
        <v>341</v>
      </c>
      <c r="E264" s="10">
        <v>24543</v>
      </c>
      <c r="F264" s="12">
        <f t="shared" si="8"/>
        <v>2.3783191254049506E-3</v>
      </c>
      <c r="G264" s="21">
        <f>$F264*Totalt!$C$7*0.7</f>
        <v>8324116.9389173267</v>
      </c>
      <c r="H264" s="21">
        <f>$F264*Totalt!$C$8*0.7</f>
        <v>4138750.9420296946</v>
      </c>
      <c r="I264" s="21">
        <f>$F264*Totalt!$C$9*0.7</f>
        <v>24972350.816751979</v>
      </c>
      <c r="J264" s="21">
        <f>$F264*Totalt!$C$10*0.5</f>
        <v>7134957.3762148516</v>
      </c>
      <c r="K264" s="9">
        <f t="shared" si="9"/>
        <v>44570176.073913857</v>
      </c>
      <c r="L264" s="1"/>
      <c r="M264" s="1"/>
    </row>
    <row r="265" spans="1:13" x14ac:dyDescent="0.25">
      <c r="A265" s="1"/>
      <c r="B265" s="8" t="s">
        <v>166</v>
      </c>
      <c r="C265" s="8" t="s">
        <v>300</v>
      </c>
      <c r="D265" s="8" t="s">
        <v>341</v>
      </c>
      <c r="E265" s="10">
        <v>18835</v>
      </c>
      <c r="F265" s="12">
        <f t="shared" si="8"/>
        <v>1.8251901041845839E-3</v>
      </c>
      <c r="G265" s="21">
        <f>$F265*Totalt!$C$7*0.7</f>
        <v>6388165.3646460436</v>
      </c>
      <c r="H265" s="21">
        <f>$F265*Totalt!$C$8*0.7</f>
        <v>3176195.8193020127</v>
      </c>
      <c r="I265" s="21">
        <f>$F265*Totalt!$C$9*0.7</f>
        <v>19164496.093938127</v>
      </c>
      <c r="J265" s="21">
        <f>$F265*Totalt!$C$10*0.5</f>
        <v>5475570.3125537513</v>
      </c>
      <c r="K265" s="9">
        <f t="shared" si="9"/>
        <v>34204427.590439931</v>
      </c>
      <c r="L265" s="1"/>
      <c r="M265" s="1"/>
    </row>
    <row r="266" spans="1:13" x14ac:dyDescent="0.25">
      <c r="A266" s="1"/>
      <c r="B266" s="8" t="s">
        <v>167</v>
      </c>
      <c r="C266" s="8" t="s">
        <v>300</v>
      </c>
      <c r="D266" s="8" t="s">
        <v>341</v>
      </c>
      <c r="E266" s="10">
        <v>56181</v>
      </c>
      <c r="F266" s="12">
        <f t="shared" si="8"/>
        <v>5.4441733604031909E-3</v>
      </c>
      <c r="G266" s="21">
        <f>$F266*Totalt!$C$7*0.7</f>
        <v>19054606.761411164</v>
      </c>
      <c r="H266" s="21">
        <f>$F266*Totalt!$C$8*0.7</f>
        <v>9473950.4817736316</v>
      </c>
      <c r="I266" s="21">
        <f>$F266*Totalt!$C$9*0.7</f>
        <v>57163820.284233503</v>
      </c>
      <c r="J266" s="21">
        <f>$F266*Totalt!$C$10*0.5</f>
        <v>16332520.081209572</v>
      </c>
      <c r="K266" s="9">
        <f t="shared" si="9"/>
        <v>102024897.60862787</v>
      </c>
      <c r="L266" s="1"/>
      <c r="M266" s="1"/>
    </row>
    <row r="267" spans="1:13" x14ac:dyDescent="0.25">
      <c r="A267" s="1"/>
      <c r="B267" s="8" t="s">
        <v>173</v>
      </c>
      <c r="C267" s="8" t="s">
        <v>300</v>
      </c>
      <c r="D267" s="8" t="s">
        <v>341</v>
      </c>
      <c r="E267" s="10">
        <v>11249</v>
      </c>
      <c r="F267" s="12">
        <f t="shared" si="8"/>
        <v>1.0900750454989319E-3</v>
      </c>
      <c r="G267" s="21">
        <f>$F267*Totalt!$C$7*0.7</f>
        <v>3815262.6592462617</v>
      </c>
      <c r="H267" s="21">
        <f>$F267*Totalt!$C$8*0.7</f>
        <v>1896948.594177241</v>
      </c>
      <c r="I267" s="21">
        <f>$F267*Totalt!$C$9*0.7</f>
        <v>11445787.977738785</v>
      </c>
      <c r="J267" s="21">
        <f>$F267*Totalt!$C$10*0.5</f>
        <v>3270225.1364967958</v>
      </c>
      <c r="K267" s="9">
        <f t="shared" si="9"/>
        <v>20428224.367659084</v>
      </c>
      <c r="L267" s="1"/>
      <c r="M267" s="1"/>
    </row>
    <row r="268" spans="1:13" x14ac:dyDescent="0.25">
      <c r="A268" s="1"/>
      <c r="B268" s="8" t="s">
        <v>174</v>
      </c>
      <c r="C268" s="8" t="s">
        <v>300</v>
      </c>
      <c r="D268" s="8" t="s">
        <v>341</v>
      </c>
      <c r="E268" s="10">
        <v>12855</v>
      </c>
      <c r="F268" s="12">
        <f t="shared" si="8"/>
        <v>1.2457031478254753E-3</v>
      </c>
      <c r="G268" s="21">
        <f>$F268*Totalt!$C$7*0.7</f>
        <v>4359961.0173891634</v>
      </c>
      <c r="H268" s="21">
        <f>$F268*Totalt!$C$8*0.7</f>
        <v>2167772.617845892</v>
      </c>
      <c r="I268" s="21">
        <f>$F268*Totalt!$C$9*0.7</f>
        <v>13079883.05216749</v>
      </c>
      <c r="J268" s="21">
        <f>$F268*Totalt!$C$10*0.5</f>
        <v>3737109.4434764259</v>
      </c>
      <c r="K268" s="9">
        <f t="shared" si="9"/>
        <v>23344726.130878974</v>
      </c>
      <c r="L268" s="1"/>
      <c r="M268" s="1"/>
    </row>
    <row r="269" spans="1:13" x14ac:dyDescent="0.25">
      <c r="A269" s="1"/>
      <c r="B269" s="8" t="s">
        <v>178</v>
      </c>
      <c r="C269" s="8" t="s">
        <v>300</v>
      </c>
      <c r="D269" s="8" t="s">
        <v>341</v>
      </c>
      <c r="E269" s="10">
        <v>9292</v>
      </c>
      <c r="F269" s="12">
        <f t="shared" si="8"/>
        <v>9.0043357834261497E-4</v>
      </c>
      <c r="G269" s="21">
        <f>$F269*Totalt!$C$7*0.7</f>
        <v>3151517.5241991519</v>
      </c>
      <c r="H269" s="21">
        <f>$F269*Totalt!$C$8*0.7</f>
        <v>1566934.5130318184</v>
      </c>
      <c r="I269" s="21">
        <f>$F269*Totalt!$C$9*0.7</f>
        <v>9454552.5725974571</v>
      </c>
      <c r="J269" s="21">
        <f>$F269*Totalt!$C$10*0.5</f>
        <v>2701300.735027845</v>
      </c>
      <c r="K269" s="9">
        <f t="shared" si="9"/>
        <v>16874305.344856273</v>
      </c>
      <c r="L269" s="1"/>
      <c r="M269" s="1"/>
    </row>
    <row r="270" spans="1:13" x14ac:dyDescent="0.25">
      <c r="A270" s="1"/>
      <c r="B270" s="8" t="s">
        <v>181</v>
      </c>
      <c r="C270" s="8" t="s">
        <v>300</v>
      </c>
      <c r="D270" s="8" t="s">
        <v>341</v>
      </c>
      <c r="E270" s="10">
        <v>16040</v>
      </c>
      <c r="F270" s="12">
        <f t="shared" si="8"/>
        <v>1.5543429397993484E-3</v>
      </c>
      <c r="G270" s="21">
        <f>$F270*Totalt!$C$7*0.7</f>
        <v>5440200.2892977195</v>
      </c>
      <c r="H270" s="21">
        <f>$F270*Totalt!$C$8*0.7</f>
        <v>2704867.583838826</v>
      </c>
      <c r="I270" s="21">
        <f>$F270*Totalt!$C$9*0.7</f>
        <v>16320600.867893156</v>
      </c>
      <c r="J270" s="21">
        <f>$F270*Totalt!$C$10*0.5</f>
        <v>4663028.8193980455</v>
      </c>
      <c r="K270" s="9">
        <f t="shared" si="9"/>
        <v>29128697.560427748</v>
      </c>
      <c r="L270" s="1"/>
      <c r="M270" s="1"/>
    </row>
    <row r="271" spans="1:13" x14ac:dyDescent="0.25">
      <c r="A271" s="1"/>
      <c r="B271" s="8" t="s">
        <v>203</v>
      </c>
      <c r="C271" s="8" t="s">
        <v>202</v>
      </c>
      <c r="D271" s="8" t="s">
        <v>344</v>
      </c>
      <c r="E271" s="10">
        <v>11361</v>
      </c>
      <c r="F271" s="12">
        <f t="shared" si="8"/>
        <v>1.1009283129090022E-3</v>
      </c>
      <c r="G271" s="21">
        <f>$F271*Totalt!$C$7*0.7</f>
        <v>3853249.0951815075</v>
      </c>
      <c r="H271" s="21">
        <f>$F271*Totalt!$C$8*0.7</f>
        <v>1915835.4501242456</v>
      </c>
      <c r="I271" s="21">
        <f>$F271*Totalt!$C$9*0.7</f>
        <v>11559747.285544522</v>
      </c>
      <c r="J271" s="21">
        <f>$F271*Totalt!$C$10*0.5</f>
        <v>3302784.9387270068</v>
      </c>
      <c r="K271" s="9">
        <f t="shared" si="9"/>
        <v>20631616.76957728</v>
      </c>
      <c r="L271" s="1"/>
      <c r="M271" s="1"/>
    </row>
    <row r="272" spans="1:13" x14ac:dyDescent="0.25">
      <c r="A272" s="1"/>
      <c r="B272" s="8" t="s">
        <v>204</v>
      </c>
      <c r="C272" s="8" t="s">
        <v>202</v>
      </c>
      <c r="D272" s="8" t="s">
        <v>344</v>
      </c>
      <c r="E272" s="10">
        <v>9663</v>
      </c>
      <c r="F272" s="12">
        <f t="shared" si="8"/>
        <v>9.3638502663847276E-4</v>
      </c>
      <c r="G272" s="21">
        <f>$F272*Totalt!$C$7*0.7</f>
        <v>3277347.5932346545</v>
      </c>
      <c r="H272" s="21">
        <f>$F272*Totalt!$C$8*0.7</f>
        <v>1629497.22335627</v>
      </c>
      <c r="I272" s="21">
        <f>$F272*Totalt!$C$9*0.7</f>
        <v>9832042.7797039635</v>
      </c>
      <c r="J272" s="21">
        <f>$F272*Totalt!$C$10*0.5</f>
        <v>2809155.0799154183</v>
      </c>
      <c r="K272" s="9">
        <f t="shared" si="9"/>
        <v>17548042.676210307</v>
      </c>
      <c r="L272" s="1"/>
      <c r="M272" s="1"/>
    </row>
    <row r="273" spans="1:13" x14ac:dyDescent="0.25">
      <c r="A273" s="1"/>
      <c r="B273" s="8" t="s">
        <v>205</v>
      </c>
      <c r="C273" s="8" t="s">
        <v>202</v>
      </c>
      <c r="D273" s="8" t="s">
        <v>344</v>
      </c>
      <c r="E273" s="10">
        <v>15950</v>
      </c>
      <c r="F273" s="12">
        <f t="shared" si="8"/>
        <v>1.5456215642019704E-3</v>
      </c>
      <c r="G273" s="21">
        <f>$F273*Totalt!$C$7*0.7</f>
        <v>5409675.4747068956</v>
      </c>
      <c r="H273" s="21">
        <f>$F273*Totalt!$C$8*0.7</f>
        <v>2689690.6460242686</v>
      </c>
      <c r="I273" s="21">
        <f>$F273*Totalt!$C$9*0.7</f>
        <v>16229026.424120689</v>
      </c>
      <c r="J273" s="21">
        <f>$F273*Totalt!$C$10*0.5</f>
        <v>4636864.6926059108</v>
      </c>
      <c r="K273" s="9">
        <f t="shared" si="9"/>
        <v>28965257.237457767</v>
      </c>
      <c r="L273" s="1"/>
      <c r="M273" s="1"/>
    </row>
    <row r="274" spans="1:13" x14ac:dyDescent="0.25">
      <c r="A274" s="1"/>
      <c r="B274" s="8" t="s">
        <v>206</v>
      </c>
      <c r="C274" s="8" t="s">
        <v>202</v>
      </c>
      <c r="D274" s="8" t="s">
        <v>344</v>
      </c>
      <c r="E274" s="10">
        <v>6995</v>
      </c>
      <c r="F274" s="12">
        <f t="shared" si="8"/>
        <v>6.7784469226287044E-4</v>
      </c>
      <c r="G274" s="21">
        <f>$F274*Totalt!$C$7*0.7</f>
        <v>2372456.4229200464</v>
      </c>
      <c r="H274" s="21">
        <f>$F274*Totalt!$C$8*0.7</f>
        <v>1179585.333475847</v>
      </c>
      <c r="I274" s="21">
        <f>$F274*Totalt!$C$9*0.7</f>
        <v>7117369.2687601391</v>
      </c>
      <c r="J274" s="21">
        <f>$F274*Totalt!$C$10*0.5</f>
        <v>2033534.0767886112</v>
      </c>
      <c r="K274" s="9">
        <f t="shared" si="9"/>
        <v>12702945.101944644</v>
      </c>
      <c r="L274" s="1"/>
      <c r="M274" s="1"/>
    </row>
    <row r="275" spans="1:13" x14ac:dyDescent="0.25">
      <c r="A275" s="1"/>
      <c r="B275" s="8" t="s">
        <v>207</v>
      </c>
      <c r="C275" s="8" t="s">
        <v>202</v>
      </c>
      <c r="D275" s="8" t="s">
        <v>344</v>
      </c>
      <c r="E275" s="10">
        <v>30384</v>
      </c>
      <c r="F275" s="12">
        <f t="shared" si="8"/>
        <v>2.9443364016747756E-3</v>
      </c>
      <c r="G275" s="21">
        <f>$F275*Totalt!$C$7*0.7</f>
        <v>10305177.405861713</v>
      </c>
      <c r="H275" s="21">
        <f>$F275*Totalt!$C$8*0.7</f>
        <v>5123734.2061944436</v>
      </c>
      <c r="I275" s="21">
        <f>$F275*Totalt!$C$9*0.7</f>
        <v>30915532.217585143</v>
      </c>
      <c r="J275" s="21">
        <f>$F275*Totalt!$C$10*0.5</f>
        <v>8833009.2050243262</v>
      </c>
      <c r="K275" s="9">
        <f t="shared" si="9"/>
        <v>55177453.034665622</v>
      </c>
      <c r="L275" s="1"/>
      <c r="M275" s="1"/>
    </row>
    <row r="276" spans="1:13" x14ac:dyDescent="0.25">
      <c r="A276" s="1"/>
      <c r="B276" s="8" t="s">
        <v>208</v>
      </c>
      <c r="C276" s="8" t="s">
        <v>202</v>
      </c>
      <c r="D276" s="8" t="s">
        <v>344</v>
      </c>
      <c r="E276" s="10">
        <v>21685</v>
      </c>
      <c r="F276" s="12">
        <f t="shared" si="8"/>
        <v>2.1013669981015505E-3</v>
      </c>
      <c r="G276" s="21">
        <f>$F276*Totalt!$C$7*0.7</f>
        <v>7354784.4933554269</v>
      </c>
      <c r="H276" s="21">
        <f>$F276*Totalt!$C$8*0.7</f>
        <v>3656798.8500963179</v>
      </c>
      <c r="I276" s="21">
        <f>$F276*Totalt!$C$9*0.7</f>
        <v>22064353.480066281</v>
      </c>
      <c r="J276" s="21">
        <f>$F276*Totalt!$C$10*0.5</f>
        <v>6304100.9943046514</v>
      </c>
      <c r="K276" s="9">
        <f t="shared" si="9"/>
        <v>39380037.81782268</v>
      </c>
      <c r="L276" s="1"/>
      <c r="M276" s="1"/>
    </row>
    <row r="277" spans="1:13" x14ac:dyDescent="0.25">
      <c r="A277" s="1"/>
      <c r="B277" s="8" t="s">
        <v>209</v>
      </c>
      <c r="C277" s="8" t="s">
        <v>202</v>
      </c>
      <c r="D277" s="8" t="s">
        <v>344</v>
      </c>
      <c r="E277" s="10">
        <v>5685</v>
      </c>
      <c r="F277" s="12">
        <f t="shared" si="8"/>
        <v>5.5090022523437E-4</v>
      </c>
      <c r="G277" s="21">
        <f>$F277*Totalt!$C$7*0.7</f>
        <v>1928150.788320295</v>
      </c>
      <c r="H277" s="21">
        <f>$F277*Totalt!$C$8*0.7</f>
        <v>958676.57195285067</v>
      </c>
      <c r="I277" s="21">
        <f>$F277*Totalt!$C$9*0.7</f>
        <v>5784452.3649608847</v>
      </c>
      <c r="J277" s="21">
        <f>$F277*Totalt!$C$10*0.5</f>
        <v>1652700.6757031099</v>
      </c>
      <c r="K277" s="9">
        <f t="shared" si="9"/>
        <v>10323980.40093714</v>
      </c>
      <c r="L277" s="1"/>
      <c r="M277" s="1"/>
    </row>
    <row r="278" spans="1:13" x14ac:dyDescent="0.25">
      <c r="A278" s="1"/>
      <c r="B278" s="8" t="s">
        <v>210</v>
      </c>
      <c r="C278" s="8" t="s">
        <v>202</v>
      </c>
      <c r="D278" s="8" t="s">
        <v>344</v>
      </c>
      <c r="E278" s="10">
        <v>8235</v>
      </c>
      <c r="F278" s="12">
        <f t="shared" si="8"/>
        <v>7.9800586716007689E-4</v>
      </c>
      <c r="G278" s="21">
        <f>$F278*Totalt!$C$7*0.7</f>
        <v>2793020.5350602693</v>
      </c>
      <c r="H278" s="21">
        <f>$F278*Totalt!$C$8*0.7</f>
        <v>1388689.8100319656</v>
      </c>
      <c r="I278" s="21">
        <f>$F278*Totalt!$C$9*0.7</f>
        <v>8379061.6051808065</v>
      </c>
      <c r="J278" s="21">
        <f>$F278*Totalt!$C$10*0.5</f>
        <v>2394017.6014802307</v>
      </c>
      <c r="K278" s="9">
        <f t="shared" si="9"/>
        <v>14954789.551753271</v>
      </c>
      <c r="L278" s="1"/>
      <c r="M278" s="1"/>
    </row>
    <row r="279" spans="1:13" x14ac:dyDescent="0.25">
      <c r="A279" s="1"/>
      <c r="B279" s="8" t="s">
        <v>211</v>
      </c>
      <c r="C279" s="8" t="s">
        <v>202</v>
      </c>
      <c r="D279" s="8" t="s">
        <v>344</v>
      </c>
      <c r="E279" s="10">
        <v>23611</v>
      </c>
      <c r="F279" s="12">
        <f t="shared" si="8"/>
        <v>2.2880044358854373E-3</v>
      </c>
      <c r="G279" s="21">
        <f>$F279*Totalt!$C$7*0.7</f>
        <v>8008015.5255990298</v>
      </c>
      <c r="H279" s="21">
        <f>$F279*Totalt!$C$8*0.7</f>
        <v>3981585.3193278378</v>
      </c>
      <c r="I279" s="21">
        <f>$F279*Totalt!$C$9*0.7</f>
        <v>24024046.57679709</v>
      </c>
      <c r="J279" s="21">
        <f>$F279*Totalt!$C$10*0.5</f>
        <v>6864013.3076563114</v>
      </c>
      <c r="K279" s="9">
        <f t="shared" si="9"/>
        <v>42877660.729380272</v>
      </c>
      <c r="L279" s="1"/>
      <c r="M279" s="1"/>
    </row>
    <row r="280" spans="1:13" x14ac:dyDescent="0.25">
      <c r="A280" s="1"/>
      <c r="B280" s="8" t="s">
        <v>212</v>
      </c>
      <c r="C280" s="8" t="s">
        <v>202</v>
      </c>
      <c r="D280" s="8" t="s">
        <v>344</v>
      </c>
      <c r="E280" s="10">
        <v>4748</v>
      </c>
      <c r="F280" s="12">
        <f t="shared" si="8"/>
        <v>4.6010101484833575E-4</v>
      </c>
      <c r="G280" s="21">
        <f>$F280*Totalt!$C$7*0.7</f>
        <v>1610353.551969175</v>
      </c>
      <c r="H280" s="21">
        <f>$F280*Totalt!$C$8*0.7</f>
        <v>800667.78603907384</v>
      </c>
      <c r="I280" s="21">
        <f>$F280*Totalt!$C$9*0.7</f>
        <v>4831060.6559075257</v>
      </c>
      <c r="J280" s="21">
        <f>$F280*Totalt!$C$10*0.5</f>
        <v>1380303.0445450072</v>
      </c>
      <c r="K280" s="9">
        <f t="shared" si="9"/>
        <v>8622385.0384607818</v>
      </c>
      <c r="L280" s="1"/>
      <c r="M280" s="1"/>
    </row>
    <row r="281" spans="1:13" x14ac:dyDescent="0.25">
      <c r="A281" s="1"/>
      <c r="B281" s="8" t="s">
        <v>213</v>
      </c>
      <c r="C281" s="8" t="s">
        <v>202</v>
      </c>
      <c r="D281" s="8" t="s">
        <v>344</v>
      </c>
      <c r="E281" s="10">
        <v>10725</v>
      </c>
      <c r="F281" s="12">
        <f t="shared" si="8"/>
        <v>1.0392972586875319E-3</v>
      </c>
      <c r="G281" s="21">
        <f>$F281*Totalt!$C$7*0.7</f>
        <v>3637540.4054063614</v>
      </c>
      <c r="H281" s="21">
        <f>$F281*Totalt!$C$8*0.7</f>
        <v>1808585.0895680429</v>
      </c>
      <c r="I281" s="21">
        <f>$F281*Totalt!$C$9*0.7</f>
        <v>10912621.216219084</v>
      </c>
      <c r="J281" s="21">
        <f>$F281*Totalt!$C$10*0.5</f>
        <v>3117891.7760625957</v>
      </c>
      <c r="K281" s="9">
        <f t="shared" si="9"/>
        <v>19476638.487256084</v>
      </c>
      <c r="L281" s="1"/>
      <c r="M281" s="1"/>
    </row>
    <row r="282" spans="1:13" x14ac:dyDescent="0.25">
      <c r="A282" s="1"/>
      <c r="B282" s="8" t="s">
        <v>202</v>
      </c>
      <c r="C282" s="8" t="s">
        <v>202</v>
      </c>
      <c r="D282" s="8" t="s">
        <v>344</v>
      </c>
      <c r="E282" s="10">
        <v>155592</v>
      </c>
      <c r="F282" s="12">
        <f t="shared" si="8"/>
        <v>1.5077514132746895E-2</v>
      </c>
      <c r="G282" s="21">
        <f>$F282*Totalt!$C$7*0.7</f>
        <v>52771299.464614131</v>
      </c>
      <c r="H282" s="21">
        <f>$F282*Totalt!$C$8*0.7</f>
        <v>26237890.093806144</v>
      </c>
      <c r="I282" s="21">
        <f>$F282*Totalt!$C$9*0.7</f>
        <v>158313898.3938424</v>
      </c>
      <c r="J282" s="21">
        <f>$F282*Totalt!$C$10*0.5</f>
        <v>45232542.398240685</v>
      </c>
      <c r="K282" s="9">
        <f t="shared" si="9"/>
        <v>282555630.35050333</v>
      </c>
      <c r="L282" s="1"/>
      <c r="M282" s="1"/>
    </row>
    <row r="283" spans="1:13" x14ac:dyDescent="0.25">
      <c r="A283" s="1"/>
      <c r="B283" s="8" t="s">
        <v>46</v>
      </c>
      <c r="C283" s="8" t="s">
        <v>295</v>
      </c>
      <c r="D283" s="8" t="s">
        <v>327</v>
      </c>
      <c r="E283" s="10">
        <v>5475</v>
      </c>
      <c r="F283" s="12">
        <f t="shared" si="8"/>
        <v>5.3055034884048826E-4</v>
      </c>
      <c r="G283" s="21">
        <f>$F283*Totalt!$C$7*0.7</f>
        <v>1856926.2209417087</v>
      </c>
      <c r="H283" s="21">
        <f>$F283*Totalt!$C$8*0.7</f>
        <v>923263.71705221757</v>
      </c>
      <c r="I283" s="21">
        <f>$F283*Totalt!$C$9*0.7</f>
        <v>5570778.6628251262</v>
      </c>
      <c r="J283" s="21">
        <f>$F283*Totalt!$C$10*0.5</f>
        <v>1591651.0465214648</v>
      </c>
      <c r="K283" s="9">
        <f t="shared" si="9"/>
        <v>9942619.6473405175</v>
      </c>
      <c r="L283" s="1"/>
      <c r="M283" s="1"/>
    </row>
    <row r="284" spans="1:13" x14ac:dyDescent="0.25">
      <c r="A284" s="1"/>
      <c r="B284" s="8" t="s">
        <v>47</v>
      </c>
      <c r="C284" s="8" t="s">
        <v>295</v>
      </c>
      <c r="D284" s="8" t="s">
        <v>327</v>
      </c>
      <c r="E284" s="10">
        <v>21884</v>
      </c>
      <c r="F284" s="12">
        <f t="shared" si="8"/>
        <v>2.1206509285890858E-3</v>
      </c>
      <c r="G284" s="21">
        <f>$F284*Totalt!$C$7*0.7</f>
        <v>7422278.2500617998</v>
      </c>
      <c r="H284" s="21">
        <f>$F284*Totalt!$C$8*0.7</f>
        <v>3690356.7459307266</v>
      </c>
      <c r="I284" s="21">
        <f>$F284*Totalt!$C$9*0.7</f>
        <v>22266834.7501854</v>
      </c>
      <c r="J284" s="21">
        <f>$F284*Totalt!$C$10*0.5</f>
        <v>6361952.7857672572</v>
      </c>
      <c r="K284" s="9">
        <f t="shared" si="9"/>
        <v>39741422.531945184</v>
      </c>
      <c r="L284" s="1"/>
      <c r="M284" s="1"/>
    </row>
    <row r="285" spans="1:13" x14ac:dyDescent="0.25">
      <c r="A285" s="1"/>
      <c r="B285" s="8" t="s">
        <v>48</v>
      </c>
      <c r="C285" s="8" t="s">
        <v>295</v>
      </c>
      <c r="D285" s="8" t="s">
        <v>327</v>
      </c>
      <c r="E285" s="10">
        <v>9952</v>
      </c>
      <c r="F285" s="12">
        <f t="shared" si="8"/>
        <v>9.6439033272338614E-4</v>
      </c>
      <c r="G285" s="21">
        <f>$F285*Totalt!$C$7*0.7</f>
        <v>3375366.1645318517</v>
      </c>
      <c r="H285" s="21">
        <f>$F285*Totalt!$C$8*0.7</f>
        <v>1678232.0570052364</v>
      </c>
      <c r="I285" s="21">
        <f>$F285*Totalt!$C$9*0.7</f>
        <v>10126098.493595554</v>
      </c>
      <c r="J285" s="21">
        <f>$F285*Totalt!$C$10*0.5</f>
        <v>2893170.9981701584</v>
      </c>
      <c r="K285" s="9">
        <f t="shared" si="9"/>
        <v>18072867.713302802</v>
      </c>
      <c r="L285" s="1"/>
      <c r="M285" s="1"/>
    </row>
    <row r="286" spans="1:13" x14ac:dyDescent="0.25">
      <c r="A286" s="1"/>
      <c r="B286" s="8" t="s">
        <v>49</v>
      </c>
      <c r="C286" s="8" t="s">
        <v>295</v>
      </c>
      <c r="D286" s="8" t="s">
        <v>327</v>
      </c>
      <c r="E286" s="10">
        <v>162984</v>
      </c>
      <c r="F286" s="12">
        <f t="shared" si="8"/>
        <v>1.5793829781811531E-2</v>
      </c>
      <c r="G286" s="21">
        <f>$F286*Totalt!$C$7*0.7</f>
        <v>55278404.236340359</v>
      </c>
      <c r="H286" s="21">
        <f>$F286*Totalt!$C$8*0.7</f>
        <v>27484422.586308427</v>
      </c>
      <c r="I286" s="21">
        <f>$F286*Totalt!$C$9*0.7</f>
        <v>165835212.70902106</v>
      </c>
      <c r="J286" s="21">
        <f>$F286*Totalt!$C$10*0.5</f>
        <v>47381489.345434591</v>
      </c>
      <c r="K286" s="9">
        <f t="shared" si="9"/>
        <v>295979528.87710446</v>
      </c>
      <c r="L286" s="1"/>
      <c r="M286" s="1"/>
    </row>
    <row r="287" spans="1:13" x14ac:dyDescent="0.25">
      <c r="A287" s="1"/>
      <c r="B287" s="8" t="s">
        <v>50</v>
      </c>
      <c r="C287" s="8" t="s">
        <v>295</v>
      </c>
      <c r="D287" s="8" t="s">
        <v>327</v>
      </c>
      <c r="E287" s="10">
        <v>27723</v>
      </c>
      <c r="F287" s="12">
        <f t="shared" si="8"/>
        <v>2.6864743965123025E-3</v>
      </c>
      <c r="G287" s="21">
        <f>$F287*Totalt!$C$7*0.7</f>
        <v>9402660.3877930585</v>
      </c>
      <c r="H287" s="21">
        <f>$F287*Totalt!$C$8*0.7</f>
        <v>4675002.7448107079</v>
      </c>
      <c r="I287" s="21">
        <f>$F287*Totalt!$C$9*0.7</f>
        <v>28207981.163379174</v>
      </c>
      <c r="J287" s="21">
        <f>$F287*Totalt!$C$10*0.5</f>
        <v>8059423.1895369077</v>
      </c>
      <c r="K287" s="9">
        <f t="shared" si="9"/>
        <v>50345067.485519849</v>
      </c>
      <c r="L287" s="1"/>
      <c r="M287" s="1"/>
    </row>
    <row r="288" spans="1:13" x14ac:dyDescent="0.25">
      <c r="A288" s="1"/>
      <c r="B288" s="8" t="s">
        <v>51</v>
      </c>
      <c r="C288" s="8" t="s">
        <v>295</v>
      </c>
      <c r="D288" s="8" t="s">
        <v>327</v>
      </c>
      <c r="E288" s="10">
        <v>43680</v>
      </c>
      <c r="F288" s="12">
        <f t="shared" si="8"/>
        <v>4.2327742899274023E-3</v>
      </c>
      <c r="G288" s="21">
        <f>$F288*Totalt!$C$7*0.7</f>
        <v>14814710.014745906</v>
      </c>
      <c r="H288" s="21">
        <f>$F288*Totalt!$C$8*0.7</f>
        <v>7365873.8193316655</v>
      </c>
      <c r="I288" s="21">
        <f>$F288*Totalt!$C$9*0.7</f>
        <v>44444130.044237718</v>
      </c>
      <c r="J288" s="21">
        <f>$F288*Totalt!$C$10*0.5</f>
        <v>12698322.869782208</v>
      </c>
      <c r="K288" s="9">
        <f t="shared" si="9"/>
        <v>79323036.748097494</v>
      </c>
      <c r="L288" s="1"/>
      <c r="M288" s="1"/>
    </row>
    <row r="289" spans="1:13" x14ac:dyDescent="0.25">
      <c r="A289" s="1"/>
      <c r="B289" s="8" t="s">
        <v>52</v>
      </c>
      <c r="C289" s="8" t="s">
        <v>295</v>
      </c>
      <c r="D289" s="8" t="s">
        <v>327</v>
      </c>
      <c r="E289" s="10">
        <v>142921</v>
      </c>
      <c r="F289" s="12">
        <f t="shared" si="8"/>
        <v>1.3849641352809392E-2</v>
      </c>
      <c r="G289" s="21">
        <f>$F289*Totalt!$C$7*0.7</f>
        <v>48473744.734832875</v>
      </c>
      <c r="H289" s="21">
        <f>$F289*Totalt!$C$8*0.7</f>
        <v>24101145.882158905</v>
      </c>
      <c r="I289" s="21">
        <f>$F289*Totalt!$C$9*0.7</f>
        <v>145421234.20449859</v>
      </c>
      <c r="J289" s="21">
        <f>$F289*Totalt!$C$10*0.5</f>
        <v>41548924.058428176</v>
      </c>
      <c r="K289" s="9">
        <f t="shared" si="9"/>
        <v>259545048.87991855</v>
      </c>
      <c r="L289" s="1"/>
      <c r="M289" s="1"/>
    </row>
    <row r="290" spans="1:13" x14ac:dyDescent="0.25">
      <c r="A290" s="1"/>
      <c r="B290" s="8" t="s">
        <v>53</v>
      </c>
      <c r="C290" s="8" t="s">
        <v>295</v>
      </c>
      <c r="D290" s="8" t="s">
        <v>327</v>
      </c>
      <c r="E290" s="10">
        <v>14637</v>
      </c>
      <c r="F290" s="12">
        <f t="shared" si="8"/>
        <v>1.4183863846535575E-3</v>
      </c>
      <c r="G290" s="21">
        <f>$F290*Totalt!$C$7*0.7</f>
        <v>4964352.3462874508</v>
      </c>
      <c r="H290" s="21">
        <f>$F290*Totalt!$C$8*0.7</f>
        <v>2468275.9865741204</v>
      </c>
      <c r="I290" s="21">
        <f>$F290*Totalt!$C$9*0.7</f>
        <v>14893057.038862353</v>
      </c>
      <c r="J290" s="21">
        <f>$F290*Totalt!$C$10*0.5</f>
        <v>4255159.1539606722</v>
      </c>
      <c r="K290" s="9">
        <f t="shared" si="9"/>
        <v>26580844.525684595</v>
      </c>
      <c r="L290" s="1"/>
      <c r="M290" s="1"/>
    </row>
    <row r="291" spans="1:13" x14ac:dyDescent="0.25">
      <c r="A291" s="1"/>
      <c r="B291" s="8" t="s">
        <v>54</v>
      </c>
      <c r="C291" s="8" t="s">
        <v>295</v>
      </c>
      <c r="D291" s="8" t="s">
        <v>327</v>
      </c>
      <c r="E291" s="10">
        <v>7452</v>
      </c>
      <c r="F291" s="12">
        <f t="shared" si="8"/>
        <v>7.2212989946288922E-4</v>
      </c>
      <c r="G291" s="21">
        <f>$F291*Totalt!$C$7*0.7</f>
        <v>2527454.6481201123</v>
      </c>
      <c r="H291" s="21">
        <f>$F291*Totalt!$C$8*0.7</f>
        <v>1256650.4510453199</v>
      </c>
      <c r="I291" s="21">
        <f>$F291*Totalt!$C$9*0.7</f>
        <v>7582363.9443603363</v>
      </c>
      <c r="J291" s="21">
        <f>$F291*Totalt!$C$10*0.5</f>
        <v>2166389.6983886678</v>
      </c>
      <c r="K291" s="9">
        <f t="shared" si="9"/>
        <v>13532858.741914436</v>
      </c>
      <c r="L291" s="1"/>
      <c r="M291" s="1"/>
    </row>
    <row r="292" spans="1:13" x14ac:dyDescent="0.25">
      <c r="A292" s="1"/>
      <c r="B292" s="8" t="s">
        <v>55</v>
      </c>
      <c r="C292" s="8" t="s">
        <v>295</v>
      </c>
      <c r="D292" s="8" t="s">
        <v>327</v>
      </c>
      <c r="E292" s="10">
        <v>7886</v>
      </c>
      <c r="F292" s="12">
        <f t="shared" si="8"/>
        <v>7.6418631067691153E-4</v>
      </c>
      <c r="G292" s="21">
        <f>$F292*Totalt!$C$7*0.7</f>
        <v>2674652.0873691905</v>
      </c>
      <c r="H292" s="21">
        <f>$F292*Totalt!$C$8*0.7</f>
        <v>1329837.0178399612</v>
      </c>
      <c r="I292" s="21">
        <f>$F292*Totalt!$C$9*0.7</f>
        <v>8023956.2621075697</v>
      </c>
      <c r="J292" s="21">
        <f>$F292*Totalt!$C$10*0.5</f>
        <v>2292558.9320307346</v>
      </c>
      <c r="K292" s="9">
        <f t="shared" si="9"/>
        <v>14321004.299347457</v>
      </c>
      <c r="L292" s="1"/>
      <c r="M292" s="1"/>
    </row>
    <row r="293" spans="1:13" x14ac:dyDescent="0.25">
      <c r="A293" s="1"/>
      <c r="B293" s="8" t="s">
        <v>56</v>
      </c>
      <c r="C293" s="8" t="s">
        <v>295</v>
      </c>
      <c r="D293" s="8" t="s">
        <v>327</v>
      </c>
      <c r="E293" s="10">
        <v>3776</v>
      </c>
      <c r="F293" s="12">
        <f t="shared" si="8"/>
        <v>3.6591015839665457E-4</v>
      </c>
      <c r="G293" s="21">
        <f>$F293*Totalt!$C$7*0.7</f>
        <v>1280685.554388291</v>
      </c>
      <c r="H293" s="21">
        <f>$F293*Totalt!$C$8*0.7</f>
        <v>636756.85764185828</v>
      </c>
      <c r="I293" s="21">
        <f>$F293*Totalt!$C$9*0.7</f>
        <v>3842056.6631648727</v>
      </c>
      <c r="J293" s="21">
        <f>$F293*Totalt!$C$10*0.5</f>
        <v>1097730.4751899638</v>
      </c>
      <c r="K293" s="9">
        <f t="shared" si="9"/>
        <v>6857229.5503849853</v>
      </c>
      <c r="L293" s="1"/>
      <c r="M293" s="1"/>
    </row>
    <row r="294" spans="1:13" x14ac:dyDescent="0.25">
      <c r="A294" s="1"/>
      <c r="B294" s="8" t="s">
        <v>57</v>
      </c>
      <c r="C294" s="8" t="s">
        <v>295</v>
      </c>
      <c r="D294" s="8" t="s">
        <v>327</v>
      </c>
      <c r="E294" s="10">
        <v>11496</v>
      </c>
      <c r="F294" s="12">
        <f t="shared" si="8"/>
        <v>1.114010376305069E-3</v>
      </c>
      <c r="G294" s="21">
        <f>$F294*Totalt!$C$7*0.7</f>
        <v>3899036.3170677414</v>
      </c>
      <c r="H294" s="21">
        <f>$F294*Totalt!$C$8*0.7</f>
        <v>1938600.8568460811</v>
      </c>
      <c r="I294" s="21">
        <f>$F294*Totalt!$C$9*0.7</f>
        <v>11697108.951203223</v>
      </c>
      <c r="J294" s="21">
        <f>$F294*Totalt!$C$10*0.5</f>
        <v>3342031.128915207</v>
      </c>
      <c r="K294" s="9">
        <f t="shared" si="9"/>
        <v>20876777.25403225</v>
      </c>
      <c r="L294" s="1"/>
      <c r="M294" s="1"/>
    </row>
    <row r="295" spans="1:13" x14ac:dyDescent="0.25">
      <c r="A295" s="1"/>
      <c r="B295" s="8" t="s">
        <v>58</v>
      </c>
      <c r="C295" s="8" t="s">
        <v>295</v>
      </c>
      <c r="D295" s="8" t="s">
        <v>327</v>
      </c>
      <c r="E295" s="10">
        <v>5348</v>
      </c>
      <c r="F295" s="12">
        <f t="shared" si="8"/>
        <v>5.1824351883085506E-4</v>
      </c>
      <c r="G295" s="21">
        <f>$F295*Totalt!$C$7*0.7</f>
        <v>1813852.3159079927</v>
      </c>
      <c r="H295" s="21">
        <f>$F295*Totalt!$C$8*0.7</f>
        <v>901847.37146945391</v>
      </c>
      <c r="I295" s="21">
        <f>$F295*Totalt!$C$9*0.7</f>
        <v>5441556.9477239782</v>
      </c>
      <c r="J295" s="21">
        <f>$F295*Totalt!$C$10*0.5</f>
        <v>1554730.5564925652</v>
      </c>
      <c r="K295" s="9">
        <f t="shared" si="9"/>
        <v>9711987.1915939897</v>
      </c>
      <c r="L295" s="1"/>
      <c r="M295" s="1"/>
    </row>
    <row r="296" spans="1:13" ht="15.75" thickBot="1" x14ac:dyDescent="0.3">
      <c r="A296" s="1"/>
      <c r="B296" s="4"/>
      <c r="C296" s="4"/>
      <c r="D296" s="4" t="s">
        <v>0</v>
      </c>
      <c r="E296" s="11">
        <f t="shared" ref="E296:F296" si="10">SUM(E6:E295)</f>
        <v>10319473</v>
      </c>
      <c r="F296" s="13">
        <f t="shared" si="10"/>
        <v>1.0000000000000004</v>
      </c>
      <c r="G296" s="14">
        <f>SUM(G6:G295)</f>
        <v>3499999999.999999</v>
      </c>
      <c r="H296" s="14">
        <f>SUM(H6:H295)</f>
        <v>1740199999.9999993</v>
      </c>
      <c r="I296" s="14">
        <f>SUM(I6:I295)</f>
        <v>10499999999.999998</v>
      </c>
      <c r="J296" s="14">
        <f>SUM(J6:J295)</f>
        <v>2999999999.9999981</v>
      </c>
      <c r="K296" s="14">
        <f>SUM(K6:K295)</f>
        <v>18740199999.999985</v>
      </c>
      <c r="L296" s="1"/>
      <c r="M296" s="1"/>
    </row>
    <row r="297" spans="1:13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23"/>
      <c r="K297" s="1"/>
      <c r="L297" s="1"/>
      <c r="M297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55421-7C04-4343-8295-422F925FBD9A}">
  <dimension ref="A1:Q297"/>
  <sheetViews>
    <sheetView tabSelected="1" zoomScale="85" zoomScaleNormal="85" workbookViewId="0">
      <selection activeCell="C8" sqref="C8"/>
    </sheetView>
  </sheetViews>
  <sheetFormatPr defaultColWidth="0" defaultRowHeight="15" zeroHeight="1" x14ac:dyDescent="0.25"/>
  <cols>
    <col min="1" max="1" width="9.140625" customWidth="1"/>
    <col min="2" max="2" width="23.5703125" bestFit="1" customWidth="1"/>
    <col min="3" max="3" width="23" customWidth="1"/>
    <col min="4" max="4" width="21.5703125" customWidth="1"/>
    <col min="5" max="5" width="19.140625" bestFit="1" customWidth="1"/>
    <col min="6" max="7" width="21.5703125" customWidth="1"/>
    <col min="8" max="8" width="18.28515625" bestFit="1" customWidth="1"/>
    <col min="9" max="9" width="18.28515625" customWidth="1"/>
    <col min="10" max="10" width="19.5703125" bestFit="1" customWidth="1"/>
    <col min="11" max="12" width="9.140625" customWidth="1"/>
    <col min="13" max="17" width="0" hidden="1" customWidth="1"/>
    <col min="18" max="16384" width="9.140625" hidden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1"/>
      <c r="B3" s="15" t="s">
        <v>320</v>
      </c>
      <c r="C3" s="16"/>
      <c r="D3" s="16"/>
      <c r="E3" s="16"/>
      <c r="F3" s="16"/>
      <c r="G3" s="16"/>
      <c r="H3" s="16"/>
      <c r="I3" s="16"/>
      <c r="J3" s="16"/>
      <c r="K3" s="1"/>
      <c r="L3" s="1"/>
    </row>
    <row r="4" spans="1:12" ht="15.75" x14ac:dyDescent="0.25">
      <c r="A4" s="1"/>
      <c r="B4" s="18"/>
      <c r="C4" s="19"/>
      <c r="D4" s="19"/>
      <c r="E4" s="19"/>
      <c r="F4" s="19"/>
      <c r="G4" s="19"/>
      <c r="H4" s="19"/>
      <c r="I4" s="19"/>
      <c r="J4" s="19"/>
      <c r="K4" s="1"/>
      <c r="L4" s="1"/>
    </row>
    <row r="5" spans="1:12" ht="15.75" thickBot="1" x14ac:dyDescent="0.3">
      <c r="A5" s="1"/>
      <c r="B5" s="26" t="s">
        <v>322</v>
      </c>
      <c r="C5" s="26" t="s">
        <v>2</v>
      </c>
      <c r="D5" s="26" t="s">
        <v>293</v>
      </c>
      <c r="E5" s="26" t="s">
        <v>318</v>
      </c>
      <c r="F5" s="26" t="s">
        <v>319</v>
      </c>
      <c r="G5" s="26" t="s">
        <v>317</v>
      </c>
      <c r="H5" s="26" t="s">
        <v>309</v>
      </c>
      <c r="I5" s="26" t="s">
        <v>315</v>
      </c>
      <c r="J5" s="26" t="s">
        <v>310</v>
      </c>
      <c r="K5" s="1"/>
      <c r="L5" s="1"/>
    </row>
    <row r="6" spans="1:12" x14ac:dyDescent="0.25">
      <c r="A6" s="1"/>
      <c r="B6" s="8" t="s">
        <v>297</v>
      </c>
      <c r="C6" s="10">
        <v>159748</v>
      </c>
      <c r="D6" s="12">
        <f>C6/$C$27</f>
        <v>1.5480247876999146E-2</v>
      </c>
      <c r="E6" s="9">
        <f>$D6*Totalt!$C$7*0.3</f>
        <v>23220371.815498717</v>
      </c>
      <c r="F6" s="9">
        <f>$D6*Totalt!$C$8*0.3</f>
        <v>11545168.866665963</v>
      </c>
      <c r="G6" s="9">
        <f>$D6*Totalt!$C$9*0.3</f>
        <v>69661115.446496159</v>
      </c>
      <c r="H6" s="9">
        <f t="shared" ref="H6:H26" si="0">D6*2000000000</f>
        <v>30960495.753998291</v>
      </c>
      <c r="I6" s="9">
        <f>$D6*Totalt!$C$10*0.5</f>
        <v>46440743.630997434</v>
      </c>
      <c r="J6" s="9">
        <f t="shared" ref="J6:J26" si="1">SUM(E6:I6)</f>
        <v>181827895.51365656</v>
      </c>
      <c r="K6" s="1"/>
      <c r="L6" s="1"/>
    </row>
    <row r="7" spans="1:12" x14ac:dyDescent="0.25">
      <c r="A7" s="1"/>
      <c r="B7" s="8" t="s">
        <v>303</v>
      </c>
      <c r="C7" s="10">
        <v>287795</v>
      </c>
      <c r="D7" s="12">
        <f t="shared" ref="D7:D26" si="2">C7/$C$27</f>
        <v>2.7888536556081884E-2</v>
      </c>
      <c r="E7" s="9">
        <f>$D7*Totalt!$C$7*0.3</f>
        <v>41832804.834122829</v>
      </c>
      <c r="F7" s="9">
        <f>$D7*Totalt!$C$8*0.3</f>
        <v>20799270.563525867</v>
      </c>
      <c r="G7" s="9">
        <f>$D7*Totalt!$C$9*0.3</f>
        <v>125498414.50236847</v>
      </c>
      <c r="H7" s="9">
        <f t="shared" si="0"/>
        <v>55777073.112163767</v>
      </c>
      <c r="I7" s="9">
        <f>$D7*Totalt!$C$10*0.5</f>
        <v>83665609.668245658</v>
      </c>
      <c r="J7" s="9">
        <f t="shared" si="1"/>
        <v>327573172.6804266</v>
      </c>
      <c r="K7" s="1"/>
      <c r="L7" s="1"/>
    </row>
    <row r="8" spans="1:12" x14ac:dyDescent="0.25">
      <c r="A8" s="1"/>
      <c r="B8" s="8" t="s">
        <v>92</v>
      </c>
      <c r="C8" s="10">
        <v>59636</v>
      </c>
      <c r="D8" s="12">
        <f t="shared" si="2"/>
        <v>5.7789772791691976E-3</v>
      </c>
      <c r="E8" s="9">
        <f>$D8*Totalt!$C$7*0.3</f>
        <v>8668465.9187537953</v>
      </c>
      <c r="F8" s="9">
        <f>$D8*Totalt!$C$8*0.3</f>
        <v>4309961.2548043868</v>
      </c>
      <c r="G8" s="9">
        <f>$D8*Totalt!$C$9*0.3</f>
        <v>26005397.75626139</v>
      </c>
      <c r="H8" s="9">
        <f t="shared" si="0"/>
        <v>11557954.558338394</v>
      </c>
      <c r="I8" s="9">
        <f>$D8*Totalt!$C$10*0.5</f>
        <v>17336931.837507594</v>
      </c>
      <c r="J8" s="9">
        <f t="shared" si="1"/>
        <v>67878711.325665563</v>
      </c>
      <c r="K8" s="1"/>
      <c r="L8" s="1"/>
    </row>
    <row r="9" spans="1:12" x14ac:dyDescent="0.25">
      <c r="A9" s="1"/>
      <c r="B9" s="8" t="s">
        <v>304</v>
      </c>
      <c r="C9" s="10">
        <v>287333</v>
      </c>
      <c r="D9" s="12">
        <f t="shared" si="2"/>
        <v>2.7843766828015346E-2</v>
      </c>
      <c r="E9" s="9">
        <f>$D9*Totalt!$C$7*0.3</f>
        <v>41765650.242023014</v>
      </c>
      <c r="F9" s="9">
        <f>$D9*Totalt!$C$8*0.3</f>
        <v>20765881.300333843</v>
      </c>
      <c r="G9" s="9">
        <f>$D9*Totalt!$C$9*0.3</f>
        <v>125296950.72606906</v>
      </c>
      <c r="H9" s="9">
        <f t="shared" si="0"/>
        <v>55687533.656030692</v>
      </c>
      <c r="I9" s="9">
        <f>$D9*Totalt!$C$10*0.5</f>
        <v>83531300.484046042</v>
      </c>
      <c r="J9" s="9">
        <f t="shared" si="1"/>
        <v>327047316.40850264</v>
      </c>
      <c r="K9" s="1"/>
      <c r="L9" s="1"/>
    </row>
    <row r="10" spans="1:12" x14ac:dyDescent="0.25">
      <c r="A10" s="1"/>
      <c r="B10" s="8" t="s">
        <v>299</v>
      </c>
      <c r="C10" s="10">
        <v>333202</v>
      </c>
      <c r="D10" s="12">
        <f t="shared" si="2"/>
        <v>3.2288664353305636E-2</v>
      </c>
      <c r="E10" s="9">
        <f>$D10*Totalt!$C$7*0.3</f>
        <v>48432996.529958457</v>
      </c>
      <c r="F10" s="9">
        <f>$D10*Totalt!$C$8*0.3</f>
        <v>24080885.874695342</v>
      </c>
      <c r="G10" s="9">
        <f>$D10*Totalt!$C$9*0.3</f>
        <v>145298989.58987537</v>
      </c>
      <c r="H10" s="9">
        <f t="shared" si="0"/>
        <v>64577328.706611276</v>
      </c>
      <c r="I10" s="9">
        <f>$D10*Totalt!$C$10*0.5</f>
        <v>96865993.059916914</v>
      </c>
      <c r="J10" s="9">
        <f t="shared" si="1"/>
        <v>379256193.76105738</v>
      </c>
      <c r="K10" s="1"/>
      <c r="L10" s="1"/>
    </row>
    <row r="11" spans="1:12" x14ac:dyDescent="0.25">
      <c r="A11" s="1"/>
      <c r="B11" s="8" t="s">
        <v>306</v>
      </c>
      <c r="C11" s="10">
        <v>130697</v>
      </c>
      <c r="D11" s="12">
        <f t="shared" si="2"/>
        <v>1.2665084738338868E-2</v>
      </c>
      <c r="E11" s="9">
        <f>$D11*Totalt!$C$7*0.3</f>
        <v>18997627.107508298</v>
      </c>
      <c r="F11" s="9">
        <f>$D11*Totalt!$C$8*0.3</f>
        <v>9445620.1978531275</v>
      </c>
      <c r="G11" s="9">
        <f>$D11*Totalt!$C$9*0.3</f>
        <v>56992881.322524905</v>
      </c>
      <c r="H11" s="9">
        <f t="shared" si="0"/>
        <v>25330169.476677734</v>
      </c>
      <c r="I11" s="9">
        <f>$D11*Totalt!$C$10*0.5</f>
        <v>37995254.215016603</v>
      </c>
      <c r="J11" s="9">
        <f t="shared" si="1"/>
        <v>148761552.31958067</v>
      </c>
      <c r="K11" s="1"/>
      <c r="L11" s="1"/>
    </row>
    <row r="12" spans="1:12" x14ac:dyDescent="0.25">
      <c r="A12" s="1"/>
      <c r="B12" s="8" t="s">
        <v>59</v>
      </c>
      <c r="C12" s="10">
        <v>363351</v>
      </c>
      <c r="D12" s="12">
        <f t="shared" si="2"/>
        <v>3.5210228274253928E-2</v>
      </c>
      <c r="E12" s="9">
        <f>$D12*Totalt!$C$7*0.3</f>
        <v>52815342.411380894</v>
      </c>
      <c r="F12" s="9">
        <f>$D12*Totalt!$C$8*0.3</f>
        <v>26259788.246938579</v>
      </c>
      <c r="G12" s="9">
        <f>$D12*Totalt!$C$9*0.3</f>
        <v>158446027.23414266</v>
      </c>
      <c r="H12" s="9">
        <f t="shared" si="0"/>
        <v>70420456.548507854</v>
      </c>
      <c r="I12" s="9">
        <f>$D12*Totalt!$C$10*0.5</f>
        <v>105630684.82276179</v>
      </c>
      <c r="J12" s="9">
        <f t="shared" si="1"/>
        <v>413572299.26373178</v>
      </c>
      <c r="K12" s="1"/>
      <c r="L12" s="1"/>
    </row>
    <row r="13" spans="1:12" x14ac:dyDescent="0.25">
      <c r="A13" s="1"/>
      <c r="B13" s="8" t="s">
        <v>80</v>
      </c>
      <c r="C13" s="10">
        <v>245415</v>
      </c>
      <c r="D13" s="12">
        <f t="shared" si="2"/>
        <v>2.378173769144994E-2</v>
      </c>
      <c r="E13" s="9">
        <f>$D13*Totalt!$C$7*0.3</f>
        <v>35672606.53717491</v>
      </c>
      <c r="F13" s="9">
        <f>$D13*Totalt!$C$8*0.3</f>
        <v>17736419.970283367</v>
      </c>
      <c r="G13" s="9">
        <f>$D13*Totalt!$C$9*0.3</f>
        <v>107017819.61152473</v>
      </c>
      <c r="H13" s="9">
        <f t="shared" si="0"/>
        <v>47563475.38289988</v>
      </c>
      <c r="I13" s="9">
        <f>$D13*Totalt!$C$10*0.5</f>
        <v>71345213.074349821</v>
      </c>
      <c r="J13" s="9">
        <f t="shared" si="1"/>
        <v>279335534.57623267</v>
      </c>
      <c r="K13" s="1"/>
      <c r="L13" s="1"/>
    </row>
    <row r="14" spans="1:12" x14ac:dyDescent="0.25">
      <c r="A14" s="1"/>
      <c r="B14" s="8" t="s">
        <v>296</v>
      </c>
      <c r="C14" s="10">
        <v>201290</v>
      </c>
      <c r="D14" s="12">
        <f t="shared" si="2"/>
        <v>1.9505841044402169E-2</v>
      </c>
      <c r="E14" s="9">
        <f>$D14*Totalt!$C$7*0.3</f>
        <v>29258761.566603255</v>
      </c>
      <c r="F14" s="9">
        <f>$D14*Totalt!$C$8*0.3</f>
        <v>14547456.250915136</v>
      </c>
      <c r="G14" s="9">
        <f>$D14*Totalt!$C$9*0.3</f>
        <v>87776284.69980976</v>
      </c>
      <c r="H14" s="9">
        <f t="shared" si="0"/>
        <v>39011682.088804334</v>
      </c>
      <c r="I14" s="9">
        <f>$D14*Totalt!$C$10*0.5</f>
        <v>58517523.133206509</v>
      </c>
      <c r="J14" s="9">
        <f t="shared" si="1"/>
        <v>229111707.73933899</v>
      </c>
      <c r="K14" s="1"/>
      <c r="L14" s="1"/>
    </row>
    <row r="15" spans="1:12" x14ac:dyDescent="0.25">
      <c r="A15" s="1"/>
      <c r="B15" s="8" t="s">
        <v>308</v>
      </c>
      <c r="C15" s="10">
        <v>250230</v>
      </c>
      <c r="D15" s="12">
        <f t="shared" si="2"/>
        <v>2.4248331285909659E-2</v>
      </c>
      <c r="E15" s="9">
        <f>$D15*Totalt!$C$7*0.3</f>
        <v>36372496.928864487</v>
      </c>
      <c r="F15" s="9">
        <f>$D15*Totalt!$C$8*0.3</f>
        <v>18084405.47303142</v>
      </c>
      <c r="G15" s="9">
        <f>$D15*Totalt!$C$9*0.3</f>
        <v>109117490.78659345</v>
      </c>
      <c r="H15" s="9">
        <f t="shared" si="0"/>
        <v>48496662.57181932</v>
      </c>
      <c r="I15" s="9">
        <f>$D15*Totalt!$C$10*0.5</f>
        <v>72744993.857728973</v>
      </c>
      <c r="J15" s="9">
        <f t="shared" si="1"/>
        <v>284816049.61803764</v>
      </c>
      <c r="K15" s="1"/>
      <c r="L15" s="1"/>
    </row>
    <row r="16" spans="1:12" x14ac:dyDescent="0.25">
      <c r="A16" s="1"/>
      <c r="B16" s="8" t="s">
        <v>298</v>
      </c>
      <c r="C16" s="10">
        <v>1376659</v>
      </c>
      <c r="D16" s="12">
        <f t="shared" si="2"/>
        <v>0.13340400231678498</v>
      </c>
      <c r="E16" s="9">
        <f>$D16*Totalt!$C$7*0.3</f>
        <v>200106003.47517747</v>
      </c>
      <c r="F16" s="9">
        <f>$D16*Totalt!$C$8*0.3</f>
        <v>99492704.927858233</v>
      </c>
      <c r="G16" s="9">
        <f>$D16*Totalt!$C$9*0.3</f>
        <v>600318010.42553246</v>
      </c>
      <c r="H16" s="9">
        <f t="shared" si="0"/>
        <v>266808004.63356996</v>
      </c>
      <c r="I16" s="9">
        <f>$D16*Totalt!$C$10*0.5</f>
        <v>400212006.95035493</v>
      </c>
      <c r="J16" s="9">
        <f t="shared" si="1"/>
        <v>1566936730.4124932</v>
      </c>
      <c r="K16" s="1"/>
      <c r="L16" s="1"/>
    </row>
    <row r="17" spans="1:12" x14ac:dyDescent="0.25">
      <c r="A17" s="1"/>
      <c r="B17" s="8" t="s">
        <v>18</v>
      </c>
      <c r="C17" s="10">
        <v>2374550</v>
      </c>
      <c r="D17" s="12">
        <f t="shared" si="2"/>
        <v>0.23010380471948519</v>
      </c>
      <c r="E17" s="9">
        <f>$D17*Totalt!$C$7*0.3</f>
        <v>345155707.07922775</v>
      </c>
      <c r="F17" s="9">
        <f>$D17*Totalt!$C$8*0.3</f>
        <v>171611417.55979207</v>
      </c>
      <c r="G17" s="9">
        <f>$D17*Totalt!$C$9*0.3</f>
        <v>1035467121.2376833</v>
      </c>
      <c r="H17" s="9">
        <f t="shared" si="0"/>
        <v>460207609.43897039</v>
      </c>
      <c r="I17" s="9">
        <f>$D17*Totalt!$C$10*0.5</f>
        <v>690311414.15845561</v>
      </c>
      <c r="J17" s="9">
        <f t="shared" si="1"/>
        <v>2702753269.4741292</v>
      </c>
      <c r="K17" s="1"/>
      <c r="L17" s="1"/>
    </row>
    <row r="18" spans="1:12" x14ac:dyDescent="0.25">
      <c r="A18" s="1"/>
      <c r="B18" s="8" t="s">
        <v>294</v>
      </c>
      <c r="C18" s="10">
        <v>297169</v>
      </c>
      <c r="D18" s="12">
        <f t="shared" si="2"/>
        <v>2.8796916276635446E-2</v>
      </c>
      <c r="E18" s="9">
        <f>$D18*Totalt!$C$7*0.3</f>
        <v>43195374.414953165</v>
      </c>
      <c r="F18" s="9">
        <f>$D18*Totalt!$C$8*0.3</f>
        <v>21476740.159114715</v>
      </c>
      <c r="G18" s="9">
        <f>$D18*Totalt!$C$9*0.3</f>
        <v>129586123.24485949</v>
      </c>
      <c r="H18" s="9">
        <f t="shared" si="0"/>
        <v>57593832.553270891</v>
      </c>
      <c r="I18" s="9">
        <f>$D18*Totalt!$C$10*0.5</f>
        <v>86390748.829906344</v>
      </c>
      <c r="J18" s="9">
        <f t="shared" si="1"/>
        <v>338242819.20210457</v>
      </c>
      <c r="K18" s="1"/>
      <c r="L18" s="1"/>
    </row>
    <row r="19" spans="1:12" x14ac:dyDescent="0.25">
      <c r="A19" s="1"/>
      <c r="B19" s="8" t="s">
        <v>29</v>
      </c>
      <c r="C19" s="10">
        <v>383044</v>
      </c>
      <c r="D19" s="12">
        <f t="shared" si="2"/>
        <v>3.7118562159133513E-2</v>
      </c>
      <c r="E19" s="9">
        <f>$D19*Totalt!$C$7*0.3</f>
        <v>55677843.238700263</v>
      </c>
      <c r="F19" s="9">
        <f>$D19*Totalt!$C$8*0.3</f>
        <v>27683023.65828177</v>
      </c>
      <c r="G19" s="9">
        <f>$D19*Totalt!$C$9*0.3</f>
        <v>167033529.71610081</v>
      </c>
      <c r="H19" s="9">
        <f t="shared" si="0"/>
        <v>74237124.318267033</v>
      </c>
      <c r="I19" s="9">
        <f>$D19*Totalt!$C$10*0.5</f>
        <v>111355686.47740054</v>
      </c>
      <c r="J19" s="9">
        <f t="shared" si="1"/>
        <v>435987207.40875041</v>
      </c>
      <c r="K19" s="1"/>
      <c r="L19" s="1"/>
    </row>
    <row r="20" spans="1:12" x14ac:dyDescent="0.25">
      <c r="A20" s="1"/>
      <c r="B20" s="8" t="s">
        <v>301</v>
      </c>
      <c r="C20" s="10">
        <v>282342</v>
      </c>
      <c r="D20" s="12">
        <f t="shared" si="2"/>
        <v>2.7360118099054091E-2</v>
      </c>
      <c r="E20" s="9">
        <f>$D20*Totalt!$C$7*0.3</f>
        <v>41040177.14858114</v>
      </c>
      <c r="F20" s="9">
        <f>$D20*Totalt!$C$8*0.3</f>
        <v>20405176.078274541</v>
      </c>
      <c r="G20" s="9">
        <f>$D20*Totalt!$C$9*0.3</f>
        <v>123120531.4457434</v>
      </c>
      <c r="H20" s="9">
        <f t="shared" si="0"/>
        <v>54720236.198108181</v>
      </c>
      <c r="I20" s="9">
        <f>$D20*Totalt!$C$10*0.5</f>
        <v>82080354.297162265</v>
      </c>
      <c r="J20" s="9">
        <f t="shared" si="1"/>
        <v>321366475.16786957</v>
      </c>
      <c r="K20" s="1"/>
      <c r="L20" s="1"/>
    </row>
    <row r="21" spans="1:12" x14ac:dyDescent="0.25">
      <c r="A21" s="1"/>
      <c r="B21" s="8" t="s">
        <v>307</v>
      </c>
      <c r="C21" s="10">
        <v>271621</v>
      </c>
      <c r="D21" s="12">
        <f t="shared" si="2"/>
        <v>2.6321208457059774E-2</v>
      </c>
      <c r="E21" s="9">
        <f>$D21*Totalt!$C$7*0.3</f>
        <v>39481812.685589656</v>
      </c>
      <c r="F21" s="9">
        <f>$D21*Totalt!$C$8*0.3</f>
        <v>19630357.267275181</v>
      </c>
      <c r="G21" s="9">
        <f>$D21*Totalt!$C$9*0.3</f>
        <v>118445438.05676897</v>
      </c>
      <c r="H21" s="9">
        <f t="shared" si="0"/>
        <v>52642416.914119549</v>
      </c>
      <c r="I21" s="9">
        <f>$D21*Totalt!$C$10*0.5</f>
        <v>78963625.371179327</v>
      </c>
      <c r="J21" s="9">
        <f t="shared" si="1"/>
        <v>309163650.29493266</v>
      </c>
      <c r="K21" s="1"/>
      <c r="L21" s="1"/>
    </row>
    <row r="22" spans="1:12" x14ac:dyDescent="0.25">
      <c r="A22" s="1"/>
      <c r="B22" s="8" t="s">
        <v>305</v>
      </c>
      <c r="C22" s="10">
        <v>245380</v>
      </c>
      <c r="D22" s="12">
        <f t="shared" si="2"/>
        <v>2.3778346045384296E-2</v>
      </c>
      <c r="E22" s="9">
        <f>$D22*Totalt!$C$7*0.3</f>
        <v>35667519.068076447</v>
      </c>
      <c r="F22" s="9">
        <f>$D22*Totalt!$C$8*0.3</f>
        <v>17733890.480647609</v>
      </c>
      <c r="G22" s="9">
        <f>$D22*Totalt!$C$9*0.3</f>
        <v>107002557.20422933</v>
      </c>
      <c r="H22" s="9">
        <f t="shared" si="0"/>
        <v>47556692.090768591</v>
      </c>
      <c r="I22" s="9">
        <f>$D22*Totalt!$C$10*0.5</f>
        <v>71335038.136152893</v>
      </c>
      <c r="J22" s="9">
        <f t="shared" si="1"/>
        <v>279295696.97987485</v>
      </c>
      <c r="K22" s="1"/>
      <c r="L22" s="1"/>
    </row>
    <row r="23" spans="1:12" x14ac:dyDescent="0.25">
      <c r="A23" s="1"/>
      <c r="B23" s="8" t="s">
        <v>302</v>
      </c>
      <c r="C23" s="10">
        <v>275634</v>
      </c>
      <c r="D23" s="12">
        <f t="shared" si="2"/>
        <v>2.6710084904529523E-2</v>
      </c>
      <c r="E23" s="9">
        <f>$D23*Totalt!$C$7*0.3</f>
        <v>40065127.356794283</v>
      </c>
      <c r="F23" s="9">
        <f>$D23*Totalt!$C$8*0.3</f>
        <v>19920381.321798116</v>
      </c>
      <c r="G23" s="9">
        <f>$D23*Totalt!$C$9*0.3</f>
        <v>120195382.07038285</v>
      </c>
      <c r="H23" s="9">
        <f t="shared" si="0"/>
        <v>53420169.809059046</v>
      </c>
      <c r="I23" s="9">
        <f>$D23*Totalt!$C$10*0.5</f>
        <v>80130254.713588566</v>
      </c>
      <c r="J23" s="9">
        <f t="shared" si="1"/>
        <v>313731315.2716229</v>
      </c>
      <c r="K23" s="1"/>
      <c r="L23" s="1"/>
    </row>
    <row r="24" spans="1:12" x14ac:dyDescent="0.25">
      <c r="A24" s="1"/>
      <c r="B24" s="8" t="s">
        <v>300</v>
      </c>
      <c r="C24" s="10">
        <v>1724529</v>
      </c>
      <c r="D24" s="12">
        <f t="shared" si="2"/>
        <v>0.16711405708411661</v>
      </c>
      <c r="E24" s="9">
        <f>$D24*Totalt!$C$7*0.3</f>
        <v>250671085.6261749</v>
      </c>
      <c r="F24" s="9">
        <f>$D24*Totalt!$C$8*0.3</f>
        <v>124633663.77333418</v>
      </c>
      <c r="G24" s="9">
        <f>$D24*Totalt!$C$9*0.3</f>
        <v>752013256.87852478</v>
      </c>
      <c r="H24" s="9">
        <f t="shared" si="0"/>
        <v>334228114.16823322</v>
      </c>
      <c r="I24" s="9">
        <f>$D24*Totalt!$C$10*0.5</f>
        <v>501342171.25234985</v>
      </c>
      <c r="J24" s="9">
        <f t="shared" si="1"/>
        <v>1962888291.6986167</v>
      </c>
      <c r="K24" s="1"/>
      <c r="L24" s="1"/>
    </row>
    <row r="25" spans="1:12" x14ac:dyDescent="0.25">
      <c r="A25" s="1"/>
      <c r="B25" s="8" t="s">
        <v>202</v>
      </c>
      <c r="C25" s="10">
        <v>304634</v>
      </c>
      <c r="D25" s="12">
        <f t="shared" si="2"/>
        <v>2.9520305930351289E-2</v>
      </c>
      <c r="E25" s="9">
        <f>$D25*Totalt!$C$7*0.3</f>
        <v>44280458.895526931</v>
      </c>
      <c r="F25" s="9">
        <f>$D25*Totalt!$C$8*0.3</f>
        <v>22016244.162855994</v>
      </c>
      <c r="G25" s="9">
        <f>$D25*Totalt!$C$9*0.3</f>
        <v>132841376.68658079</v>
      </c>
      <c r="H25" s="9">
        <f t="shared" si="0"/>
        <v>59040611.860702582</v>
      </c>
      <c r="I25" s="9">
        <f>$D25*Totalt!$C$10*0.5</f>
        <v>88560917.791053861</v>
      </c>
      <c r="J25" s="9">
        <f t="shared" si="1"/>
        <v>346739609.39672017</v>
      </c>
      <c r="K25" s="1"/>
      <c r="L25" s="1"/>
    </row>
    <row r="26" spans="1:12" x14ac:dyDescent="0.25">
      <c r="A26" s="1"/>
      <c r="B26" s="8" t="s">
        <v>295</v>
      </c>
      <c r="C26" s="10">
        <v>465214</v>
      </c>
      <c r="D26" s="12">
        <f t="shared" si="2"/>
        <v>4.5081178079539527E-2</v>
      </c>
      <c r="E26" s="9">
        <f>$D26*Totalt!$C$7*0.3</f>
        <v>67621767.119309291</v>
      </c>
      <c r="F26" s="9">
        <f>$D26*Totalt!$C$8*0.3</f>
        <v>33621542.611720577</v>
      </c>
      <c r="G26" s="9">
        <f>$D26*Totalt!$C$9*0.3</f>
        <v>202865301.35792789</v>
      </c>
      <c r="H26" s="9">
        <f t="shared" si="0"/>
        <v>90162356.15907906</v>
      </c>
      <c r="I26" s="9">
        <f>$D26*Totalt!$C$10*0.5</f>
        <v>135243534.23861858</v>
      </c>
      <c r="J26" s="9">
        <f t="shared" si="1"/>
        <v>529514501.48665547</v>
      </c>
      <c r="K26" s="1"/>
      <c r="L26" s="1"/>
    </row>
    <row r="27" spans="1:12" ht="15.75" thickBot="1" x14ac:dyDescent="0.3">
      <c r="A27" s="1"/>
      <c r="B27" s="4" t="s">
        <v>0</v>
      </c>
      <c r="C27" s="11">
        <f>SUM(C6:C26)</f>
        <v>10319473</v>
      </c>
      <c r="D27" s="13">
        <f t="shared" ref="D27" si="3">SUM(D6:D26)</f>
        <v>1.0000000000000002</v>
      </c>
      <c r="E27" s="14">
        <f>SUM(E6:E26)</f>
        <v>1499999999.9999998</v>
      </c>
      <c r="F27" s="14">
        <f>SUM(F6:F26)</f>
        <v>745799999.99999988</v>
      </c>
      <c r="G27" s="14">
        <f t="shared" ref="G27:J27" si="4">SUM(G6:G26)</f>
        <v>4500000000.000001</v>
      </c>
      <c r="H27" s="14">
        <f t="shared" si="4"/>
        <v>2000000000</v>
      </c>
      <c r="I27" s="14">
        <f t="shared" si="4"/>
        <v>3000000000</v>
      </c>
      <c r="J27" s="14">
        <f t="shared" si="4"/>
        <v>11745800000.000002</v>
      </c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idden="1" x14ac:dyDescent="0.25"/>
    <row r="30" spans="1:12" hidden="1" x14ac:dyDescent="0.25"/>
    <row r="31" spans="1:12" hidden="1" x14ac:dyDescent="0.25"/>
    <row r="32" spans="1:1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Totalt</vt:lpstr>
      <vt:lpstr>Fördelning per kommun</vt:lpstr>
      <vt:lpstr>Fördelning per 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Olai</dc:creator>
  <cp:lastModifiedBy>Sofia Österlöf /gransk.gr</cp:lastModifiedBy>
  <dcterms:created xsi:type="dcterms:W3CDTF">2020-03-22T17:19:49Z</dcterms:created>
  <dcterms:modified xsi:type="dcterms:W3CDTF">2020-05-19T12:14:51Z</dcterms:modified>
</cp:coreProperties>
</file>